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145" yWindow="3090" windowWidth="12630" windowHeight="3105" activeTab="5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</sheets>
  <definedNames/>
  <calcPr fullCalcOnLoad="1"/>
</workbook>
</file>

<file path=xl/sharedStrings.xml><?xml version="1.0" encoding="utf-8"?>
<sst xmlns="http://schemas.openxmlformats.org/spreadsheetml/2006/main" count="209" uniqueCount="198">
  <si>
    <t>улардан: муддати кечиктирилганлари                                                                                                                                                                      из неё: просроченная</t>
  </si>
  <si>
    <t>Алохида булинмаларнинг карзлари (4110)                                                                                                                                             Задолженность обособленных подразделений (4110)</t>
  </si>
  <si>
    <t>Шуъба ва карам хужалик жамиятларининг карзлари (4120)                                                                                                                   Задолженность дочерних и зависимых хоз. обществ (4120)</t>
  </si>
  <si>
    <t>Ходимларга берилган бунаклар (4200)                                                                                                                                                           Авансы, выданные персоналу (4200)</t>
  </si>
  <si>
    <t>Бюджетга соликлар ва йигимлар буйича бунак туловларни (4400)                                                                                                        Авансовые платежи по налогам и сборам в бюджет (4400)</t>
  </si>
  <si>
    <t>Муассисларнинг устав капиталига улушлар буйича карзлари (4600)                                                                                                                                                     Задолженность учредителей по вкладам в уставной капитал (4600)</t>
  </si>
  <si>
    <t>Ходимларнинг бошка операциялар буйича карзлари (4700)                                                                                                                                       Задолженность персонала по прочим операциям (4700)</t>
  </si>
  <si>
    <t>Бошка дебиторик карзлари (4800)                                                                                                                                                                                              Прочие дебиторские задолженности (4800)</t>
  </si>
  <si>
    <t>Пул маблаглари, жами (330+340+350+ 360-сатрлар), шу жумладан:                                                                                                                                                Денежные средства, всего (стр.3 30+340+350+ +360),в том числе:</t>
  </si>
  <si>
    <t>Кассадаги пул маблаглари (5000)                                                                                                                                                                 Денежные средства в кассе (5000)</t>
  </si>
  <si>
    <t>Хисоб-китоб варагадаги пул маблаглари (5100)                                                                                                                                           Денежные средства на расчетном счете (5100)</t>
  </si>
  <si>
    <t>Хорижий валютадаги пул маблаглари (5200)                                                                                                                                                                  Денежные средства в иностранной валюте (5200)</t>
  </si>
  <si>
    <t>Бошка пул маблаглари ва эквивалентлар (5500,5600,5700)                                                                                                                                                                   Прочие денежные средства и эквиваленты (5500,5600,5700)</t>
  </si>
  <si>
    <t>Киска муддатли инвестициялар (5800)                                                                                                                                               Краткосрочные инвестиции (5800)</t>
  </si>
  <si>
    <t>Бошка жорий активлар (5900)                                                                                                                                                                         Прочие текущие активы (5900)</t>
  </si>
  <si>
    <t>Баланс активи буйича жами (130+390-сатрлар)                                                                                                                                          Всего по активу баланса (стр. 130+390)</t>
  </si>
  <si>
    <t>Давлатнинг максадли жамгармаларига ва сугурталаш буйича бунак туловлари (4500)                                                                                                          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</si>
  <si>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Таксимланмаган фойда ( копланмаган зарар) (8700)                                                                                                                               Нераспределенная прибыль (непокрытый убыток) (8700)</t>
  </si>
  <si>
    <t>шу жумладан: узок муддатли кредиторлик карзлари (500+520+540+560+590-сатрлар)                                                                                                                                                                                              в том числе: долгосрочная кредиторская задолженность (стр. 500+520+540+560+590)</t>
  </si>
  <si>
    <t>Махсулот етказиб берувчилар ва пудратчилардан узок муддатли к.арзлар (7000)                                                                                                       Долгосрочная задолженность поставщикам и подрядчикам (7000}</t>
  </si>
  <si>
    <t>Алохида булинмалардан узок муддатли карзлар (7110)                                                                                                                           Долгосрочная задолженность обособленным подразделениям (7110)</t>
  </si>
  <si>
    <t>Муддати кечиктирилган бошка мажбуриятлар (6250,6290)                                                                                                                               Прочие отсроченные обязательства (6250,6290)</t>
  </si>
  <si>
    <t>Бошка кредиторлик карзлари (6900, бундан 6950 мустасно)                                                                                                                                    Прочие кредиторские задолженности (6900 кроме 6950)</t>
  </si>
  <si>
    <t>Муддати кечиктирилган даромадлар (6210,6220,6230)                                                                                                                               Отсроченные доходы (6210.6220,6230)</t>
  </si>
  <si>
    <t>Масъулияти саклаш учун кабул килинган товар-моддий кимматликлар (002)                                                                                                                                                               Товарно-материальные ценности, принятые на ответственное хранение (002)</t>
  </si>
  <si>
    <t>Кайта ишлаш учун кабул килинган материаллар (003)                                                                                                                                  Материалы, принятые в переработку (003)</t>
  </si>
  <si>
    <t>Комиссиягакабул килинган товарлар (004)                                                                                                                                                        Товары, принятые на комиссию (004)</t>
  </si>
  <si>
    <t>Монтаж килиш учун кабул килинган асбоб-ускуна (005)                                                                                                                               Оборудование, принятое для монтажа (005)</t>
  </si>
  <si>
    <t>Катъий хисобот бланкалари (006)                                                                                                                                                                      Бланки строгой отчетности (006)</t>
  </si>
  <si>
    <t>Туловга нокобил дебиторлар карзларининг зарарга хисобдан чикарилиши (007)                                                                                                                         Списанная в убыток задолженность неплатежеспособных дебиторов(007)</t>
  </si>
  <si>
    <t>Мажбуриятлар ва туловларни таъминлаш олинган (008)                                                                                                                                               Обеспечение обязательств и платежей - полученные (008)</t>
  </si>
  <si>
    <t>Мажбуриятлар ва туловларни таъминлаш берилганган (009)                                                                                                                                        Обеспечение обязательств и платежей - выданные (009)</t>
  </si>
  <si>
    <t>Ссуда шаргномаси буйича олинган мол-мулк (011)                                                                                                                                 Имущество, полученное по договору ссуды (О11)</t>
  </si>
  <si>
    <t>Келгуси даврларнинг солик солинадиган базасидан чикариладиган харажатлар (012)                                                                                            Расходы, исключаемые из налогооблагаемой базы следующих периодов (012)</t>
  </si>
  <si>
    <t>Вактинчалик солик имтиёзлари (турлари буйича) (013)                                                                                                                                                               Временные налоговые льготы (по видам) (013)</t>
  </si>
  <si>
    <t>Инвентар ва фойдаланишдаги хужалик анжомлари (014)                                                                                                                               Инвентарь и хозяйственные принадлежности в эксплуатации (014)</t>
  </si>
  <si>
    <t>Узбекистон Республикаси Молия вазирлигининг  2002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</si>
  <si>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</si>
  <si>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</si>
  <si>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</si>
  <si>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</si>
  <si>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БУХГАЛТЕРИЯ БАЛАНСИ - 1 -сонли шакл</t>
  </si>
  <si>
    <t>БУХГАЛТЕРСКИЙ БАЛАНС - форма № 1</t>
  </si>
  <si>
    <t>__________________________________200__йилга</t>
  </si>
  <si>
    <t>Корхона, ташкилот</t>
  </si>
  <si>
    <t>Предприятие, организация</t>
  </si>
  <si>
    <t>Отрасль</t>
  </si>
  <si>
    <t>КТУТ буйича</t>
  </si>
  <si>
    <t>по ОКПО</t>
  </si>
  <si>
    <t>ХХТУТ буйича</t>
  </si>
  <si>
    <t>по ОКОНХ</t>
  </si>
  <si>
    <t>Организационная правовая форма</t>
  </si>
  <si>
    <t>Мулкчилик шакли</t>
  </si>
  <si>
    <t>Форма собственности</t>
  </si>
  <si>
    <t>Министерства, ведомства и другие</t>
  </si>
  <si>
    <t>Идентификационный номер налогоплательщика</t>
  </si>
  <si>
    <t>Худуди</t>
  </si>
  <si>
    <t>Территория</t>
  </si>
  <si>
    <t>Манзил</t>
  </si>
  <si>
    <t>Адрес</t>
  </si>
  <si>
    <t>Улчов бирлиги, минг сум</t>
  </si>
  <si>
    <t>Единица измерения, тыс.сум</t>
  </si>
  <si>
    <t>Кодлар</t>
  </si>
  <si>
    <t>Коды</t>
  </si>
  <si>
    <t>ТХТ буйича</t>
  </si>
  <si>
    <t>МШТ буйича</t>
  </si>
  <si>
    <t>по КФС</t>
  </si>
  <si>
    <t>ДБИБТ буйича</t>
  </si>
  <si>
    <t>по СООГУ</t>
  </si>
  <si>
    <t>СТИР</t>
  </si>
  <si>
    <t>ИНН</t>
  </si>
  <si>
    <t>МХОБТ</t>
  </si>
  <si>
    <t>СОАТО</t>
  </si>
  <si>
    <t>Жунатилган сана</t>
  </si>
  <si>
    <t>Дата высылки</t>
  </si>
  <si>
    <t>Дата получения</t>
  </si>
  <si>
    <t>Срок представления</t>
  </si>
  <si>
    <t>АКТИВ</t>
  </si>
  <si>
    <t>Хисобот даври бошига На начало отчетного периода</t>
  </si>
  <si>
    <t>Пассив</t>
  </si>
  <si>
    <t>Муддати кечиктирилган узок муддатли даромадлар (7210,7220,7230) Долгосрочные отсроченные доходы (7210,7220,7230)</t>
  </si>
  <si>
    <t>улардан: муддати кечиктирилган жорий кредиторлик карзлари из неё: просроченная текущая кредиторская задолженность</t>
  </si>
  <si>
    <t>Шуъба ва карам хужалик жамиятларидан карзлар (6120) Задолженность дочерним и зависимым хозяйственным обществам (6120)</t>
  </si>
  <si>
    <t>СПРАВКА О НАЛИЧИИ ЦЕННОСТЕЙ, УЧИТЫВАЕМЫХ</t>
  </si>
  <si>
    <t>НА ЗАБАЛАНСОВЫХ СЧЕТАХ</t>
  </si>
  <si>
    <t xml:space="preserve"> </t>
  </si>
  <si>
    <t>Солик туловчининг идентификацион раками</t>
  </si>
  <si>
    <t>27 декабрдаги 140-сонли буйругига</t>
  </si>
  <si>
    <t>1-сонли илова, УзР АВ томонидан 2003 йил</t>
  </si>
  <si>
    <t>по КОПФ</t>
  </si>
  <si>
    <t>Кабул килинган сана</t>
  </si>
  <si>
    <t>Такдим килиш муддати</t>
  </si>
  <si>
    <t>Тармок</t>
  </si>
  <si>
    <t>Ташкилий-хукукий шакли</t>
  </si>
  <si>
    <t>Вазирликлар, идоралар  ва бошкалар</t>
  </si>
  <si>
    <t>Курсаткичлар номи Наименование показателей</t>
  </si>
  <si>
    <t>Хисобот даври бошига      На начало отчетного периода</t>
  </si>
  <si>
    <t>Муддати кечиктирилган узок муддатли харажатлар (0950, 0960,0990) Долгосрочные отсроченные расходы (0950, 0960,0990)</t>
  </si>
  <si>
    <t>Чет эл капитали мавжуд булган корхоналарга   инвестициялар (0640) Инвестиции в предприятие с иностранным общества (0640)</t>
  </si>
  <si>
    <t>Узок муддатли бошка инвестициялар (0690)                                                    Прочие долгосрочные инвестиции £0690)</t>
  </si>
  <si>
    <t>Урнатиладиган асбоб-ускуналар (0700)                                             Оборудование к установке (0700)</t>
  </si>
  <si>
    <t>Капитал куйилмалар (0800)                                                                             Капитальные вложения (0800)</t>
  </si>
  <si>
    <t>Жами: 1-булим буйича (012+022+030+ 090+100+110+120 - сатрлар)                                                                                                     Итого по разделу (стр. 012+022+030+090+100+110+120)</t>
  </si>
  <si>
    <t>2. Жорий активлар                                                                           2.Текущие активы</t>
  </si>
  <si>
    <t>Ишлаб чикариш захиралари (1000,1100,1500,1600)                         Производственные запасы (1000,1 100,1500,1600)</t>
  </si>
  <si>
    <t>Курсаткичлар номи                                           Наименование показателей</t>
  </si>
  <si>
    <t>Сатр коди                     Код стр.</t>
  </si>
  <si>
    <t>1.Узок муддатли активлар                                       1.Долгосрочные активы</t>
  </si>
  <si>
    <t>Харидорлар ва буюртмачиларнинг карзлари ( 4900 айирилган халда 4000)                                                                                                          Задолженность покупателей и заказчиков (4000 за минусом 4900)</t>
  </si>
  <si>
    <t>Махсулот етказиб берувчилар ва пудрат-чиларга берилган бунаклар (4300)                                                                                                                      Авансы, выданные поставщикам и подрядчикам (4300)</t>
  </si>
  <si>
    <r>
      <t xml:space="preserve">2 булим буйича жами (140+190+200+ </t>
    </r>
    <r>
      <rPr>
        <b/>
        <sz val="9"/>
        <rFont val="Times New Roman"/>
        <family val="1"/>
      </rPr>
      <t>210+320+370+380-сатрлар)                                                                                                                    Итого по разделу 2 (стр. 140+190+200+210+320+370+380)</t>
    </r>
  </si>
  <si>
    <t>БАЛАНСДАН ТАШКАРИ СЧЁТЛАРДА ХИСОБГА ОЛИНАДИГАН</t>
  </si>
  <si>
    <t>КИЙМАТЛИКЛАРНИНГ МАВЖУДЛИГИ ТУГРИСИДА МАЪЛУМОТ</t>
  </si>
  <si>
    <t>Сатр коди    Код стр.</t>
  </si>
  <si>
    <t>Хисобот даври охирига    На конец отчетного периода</t>
  </si>
  <si>
    <t>Киска муддатли ижара буйича олинган асосий воситалар (001) Основные средства, полученные по краткосрочной аренде (001)</t>
  </si>
  <si>
    <t>Рахбар</t>
  </si>
  <si>
    <t>Руководитель_________________________________________</t>
  </si>
  <si>
    <t>Бош хисобчи</t>
  </si>
  <si>
    <t>Главный бухгалтер ____________________________________</t>
  </si>
  <si>
    <t>Узок муддатли ижара шартномаси буйича топширилган асосий воситалар (010)                                                                                         Основные средства, сданные по договору долгосрочной Аренды (010)</t>
  </si>
  <si>
    <t>Соликлар ва мажбурий туловлар буйича муддати кечиктирилган узок муддатли мажбуриятлар (7240) Долгосрочные отсроченные обязательства по налогам и обязательным платежам (7240)</t>
  </si>
  <si>
    <t>Харидорлар ва буюртмачилардан олимган бунаклар (7300) Авансы, полученные от покупателей и заказчиков (7300)</t>
  </si>
  <si>
    <t>1.Уз маблаглари манбалари                                1.Источники собственных средств</t>
  </si>
  <si>
    <t>Устав капитали (8300)                                                                                       Уставной капитал (8300)</t>
  </si>
  <si>
    <t>Кушилган капитал (8400)                                                                          Добавленный капитал (8400)</t>
  </si>
  <si>
    <t>Резерв капитал (8500)                                                                                       Резервный капитал (8500)</t>
  </si>
  <si>
    <t>Сотиб олинган уз акциялари (8600)                                                                   Выкупленные собственные акции (8600)</t>
  </si>
  <si>
    <t>Максадли тушумлар (8800)                                                                            Целевые поступления (8800)</t>
  </si>
  <si>
    <t>Булгуси харажатлар ва туловлар захиралари (8900)                                                          Резервы предстоящих расходов и платежи (8900)</t>
  </si>
  <si>
    <t>1 булим буинча жами ( 410+420+430+ +440+450+460+470-сатрлар)                                                                                                    Итого по разделу 1 ( стр.410+420+430+ +440+450+460+470</t>
  </si>
  <si>
    <t>2. Мажбуриятлар                                                                                     2. Обязательства</t>
  </si>
  <si>
    <t>Шуъба ва карам хужалик жамиятларидан узок муддатли карзлар (7120)                                                                                        Долгосрочная задолжность дочерним и зависимым хозяйственным обществам (7120)</t>
  </si>
  <si>
    <t>Муддати кечиктирилган бошка узок муддатли мажбуриятлар (7250,7290)                                                                                                          Прочие долгосрочные отсроченные обязательства (7250,7290)</t>
  </si>
  <si>
    <t>Узок муддатли банк кредитлари (7810)                                                   Долгосрочные банковские кредиты (7810)</t>
  </si>
  <si>
    <t>Узок муддатли (7820.7830,7840)                                                         Долгосрочные займы (7820,7830.7840)</t>
  </si>
  <si>
    <t>Бошка узок муддатли кредиторлик карзлари (7900)                                                       Прочие долгосрочные кредиторские задолженности (7900)</t>
  </si>
  <si>
    <t>шу жумладан: жорий кредиторлик карзлари (610+630+650+ +670+680+690+700+710+720+760-сатрлар)                                                            в том числе: текущая кредиторская задолженность (стр.610+630+650+670+680+690+700+710+720+760)</t>
  </si>
  <si>
    <t>Махсулот етказиб берувчилар ва пудратчилардан карзлар (6000) Задолженность поставщикам и подрядчикам (6000)</t>
  </si>
  <si>
    <t>Алохида булинмалардан карзлар (6110)                                                       Задолженность обособленным подразделениям (6110)</t>
  </si>
  <si>
    <t>Соликлар ва мажбурий туловлар буйича муддати кечиктирилган мажбуриятлар (6240)                                                                                         Отсроченые обязательства по налогам и обязательным платежам (6240)</t>
  </si>
  <si>
    <t>Олинган бунаклар (6300)                                                                        Полученные авансы (6300)</t>
  </si>
  <si>
    <t>Бюджетга туловлар буйича карзлар (6400)                                             Задолженность по платежам в бюджет (6400)</t>
  </si>
  <si>
    <t>Сугурталаш буйича карзлар (6510)                                                           Задолженность по страхованию (6510)</t>
  </si>
  <si>
    <t>Давлатнинг максадли жамгармаларига туловлар буйича карзлар (6520)                                                                                                      Задолженность по платежам в государственные целевые фонды (6520)</t>
  </si>
  <si>
    <t>Муассислардан карзлар (6600)                                                                        Задолженность учредителям (6600)</t>
  </si>
  <si>
    <t>Медхнатга хак тулаш буйича карзлар (6700)                                           Задолженность но оплате труда (6700)</t>
  </si>
  <si>
    <r>
      <t>Киска муддатли банк кредитлари (6810)                                                    Краткосрочные банковские кредиты (68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0)</t>
    </r>
  </si>
  <si>
    <t>Киска муддатли карзлар (6820,6830,6840)                                          Краткосрочные займы (6820,6830,6840)</t>
  </si>
  <si>
    <t>Узок муддатли мажбуриятларнинг жорий кисми (6950)                                                 Текущая часть долгосрочных обязательств (6950)</t>
  </si>
  <si>
    <t>2 булим буйича жами (490+600-сатрлар)                                                          Итого по разделу 2 (стр.490+600)</t>
  </si>
  <si>
    <t>Баланс пасгнвн буйича жами (480+770-сатрлар)                                      Всего по пассиву баланса (стр. 480+77(1)</t>
  </si>
  <si>
    <t>Асосий воситалар:                                                                                                                                                                                                Основные средства:</t>
  </si>
  <si>
    <t>Бошлангич (кайта тиклаш) кйймат (0100,0300)                                                                                                                                     Первоначальная (восстановительная) стоимость (0100,0300)</t>
  </si>
  <si>
    <t>Эскириш суммаси (0200)                                                                                                                                                                                  Сумма износа (0200)</t>
  </si>
  <si>
    <t>Колдик (баланс) кйймат (010-011-сатр)                                                                                                                   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</si>
  <si>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                                                                                                   Нематериальные активы:</t>
  </si>
  <si>
    <t>Бошлангич кйймат (0400)                                                                                                                                                                        Первоначальная стоимость (0400)</t>
  </si>
  <si>
    <t>Амортизация суммаси (0500)                                                                                                                                                                               Сумма амортизации (0500)</t>
  </si>
  <si>
    <t>Колдик (баланс) киймат (020-021-сатр)                                                                                                                                                    Остаточная (балансовая) стоимость (стр.020-021)</t>
  </si>
  <si>
    <t>Узок муддатли инвестициялар, жами (040+050+060+070+080-сатрлар), шу жумладан:                                                                                                                                               Долгосрочные инвестиции, всего (стр. 040+050+060+070+080), в том числе:</t>
  </si>
  <si>
    <t>Кимматли когозлар (0610)                                                                                                                                                                              Ценные бумаги (0610)</t>
  </si>
  <si>
    <t>Шуъба хужалик жамиятларига инвестициялар (0620)                                                                            Инвестиции в дочерние хозяйственные общества (0620)</t>
  </si>
  <si>
    <t>Карам хужалик жамиятларига инвестициялар (0630)                                                                                                                                Инвестиции в зависимые хозяйственные капиталом (0630)</t>
  </si>
  <si>
    <t>Узок муддатли дебиторлик карзлари (0910,0920,0930,0940)                                                                    Долгосрочная дебиторская задолженность (0910,0920,0930,0940)</t>
  </si>
  <si>
    <t>Товар-моддий захиралар, жами ( 150+ 160+170+180- сатрлар), шу жумладан:                                                                                               Товарно-материальные запасы, всего (стр. 150+160+170+180), в том числе:</t>
  </si>
  <si>
    <t>Тугалланмаган   ишлаб чикариш (2000.2100,2300,2700)                                                                                  Незавершенное производство (2000,2100,2300,2700)</t>
  </si>
  <si>
    <t>Тайёр махсулот(2800)                                                                                                                                                                                          Готовая продукция(2800)</t>
  </si>
  <si>
    <t>Товарлар (2980 айирилган холда 2900)                                                                                                                                                          Товары (2900 за минусом 2800)</t>
  </si>
  <si>
    <t>Келгуси даврлар харажатлари (3100)                                                                                                                                                                                                                         Расходы будующих периодов (3100)</t>
  </si>
  <si>
    <t>Муддати кечиктирилган харажатлар (3200)                                                                                                                                                                                                                     Отсроченные расходы (3200)</t>
  </si>
  <si>
    <t>03884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</si>
  <si>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</si>
  <si>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</si>
  <si>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</si>
  <si>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</si>
  <si>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</si>
  <si>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</si>
  <si>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</si>
  <si>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</si>
  <si>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</si>
  <si>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</si>
  <si>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</si>
  <si>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</si>
  <si>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</si>
  <si>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торговля медикаментами</t>
  </si>
  <si>
    <t>открытое акционерное общество</t>
  </si>
  <si>
    <t>акционерная</t>
  </si>
  <si>
    <t>г.Фергана ул.Аль Фаргоний  50</t>
  </si>
  <si>
    <t>БХУТ буйича 1-шакл</t>
  </si>
  <si>
    <t>Форма № 1 по ОКУД</t>
  </si>
  <si>
    <t>Хисобот даври охирига                                На конец отчетного периода</t>
  </si>
  <si>
    <t>Хисобот даври охирига                       На конец отчетного периода</t>
  </si>
  <si>
    <t>Узок муддатли мажбуриятлар, жами (500+510+520+530+540+550+560+570+580&gt;-590-сатрлар)                                                                 Долгосрочные обязательства, всего (стр. 500+520+53О+54О+55О+560+57О+580+59О)</t>
  </si>
  <si>
    <t>Жорий мажбуриятлар, жами (610+620+630+640+650+660+ +670+680+690+700+710+720+730+740+750+760-сатрлар)                              Текущие обязательства, всего (стр.610+630+640+650+ +660++670+680+690+700+710+720+730+740+750+760)</t>
  </si>
  <si>
    <t>Дебиторлар, жами (220+230+240+250+ 260+270+280+290+300 - сатрлар)                                                                                                       Дебиторы,всего (стр.220+240+250+260+270+280+290+300+310)</t>
  </si>
  <si>
    <t xml:space="preserve">         АО "ФЕРГАНА ДОРИ-ДАРМОН"                       </t>
  </si>
  <si>
    <r>
      <t>на___</t>
    </r>
    <r>
      <rPr>
        <b/>
        <i/>
        <sz val="14"/>
        <rFont val="Times New Roman"/>
        <family val="1"/>
      </rPr>
      <t xml:space="preserve">1     ОКТЯБРЯ </t>
    </r>
    <r>
      <rPr>
        <b/>
        <sz val="12"/>
        <rFont val="Times New Roman"/>
        <family val="1"/>
      </rPr>
      <t>____2023   год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</si>
</sst>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12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indent="12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 indent="7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indent="10"/>
      <protection/>
    </xf>
    <xf numFmtId="0" fontId="8" fillId="0" borderId="10" xfId="0" applyNumberFormat="1" applyFont="1" applyFill="1" applyBorder="1" applyAlignment="1" applyProtection="1">
      <alignment horizontal="left" vertical="top" wrapText="1" indent="8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72" fontId="15" fillId="0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72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2" fontId="15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1"/>
      <c r="B1" s="55" t="s">
        <v>36</v>
      </c>
      <c r="C1" s="55"/>
      <c r="D1" s="55"/>
    </row>
    <row r="2" spans="1:4" ht="12.75">
      <c r="A2" s="1"/>
      <c r="B2" s="55" t="s">
        <v>87</v>
      </c>
      <c r="C2" s="55"/>
      <c r="D2" s="55"/>
    </row>
    <row r="3" spans="1:4" ht="12.75">
      <c r="A3" s="1"/>
      <c r="B3" s="55" t="s">
        <v>88</v>
      </c>
      <c r="C3" s="55"/>
      <c r="D3" s="55"/>
    </row>
    <row r="4" spans="1:4" ht="12.75">
      <c r="A4" s="1"/>
      <c r="B4" s="55" t="s">
        <v>37</v>
      </c>
      <c r="C4" s="55"/>
      <c r="D4" s="55"/>
    </row>
    <row r="5" spans="2:4" ht="7.5" customHeight="1">
      <c r="B5" s="55"/>
      <c r="C5" s="55"/>
      <c r="D5" s="55"/>
    </row>
    <row r="6" spans="1:4" ht="12.75">
      <c r="A6" s="1"/>
      <c r="B6" s="55" t="s">
        <v>38</v>
      </c>
      <c r="C6" s="55"/>
      <c r="D6" s="55"/>
    </row>
    <row r="7" spans="1:4" ht="12.75">
      <c r="A7" s="1"/>
      <c r="B7" s="55" t="s">
        <v>39</v>
      </c>
      <c r="C7" s="55"/>
      <c r="D7" s="55"/>
    </row>
    <row r="8" spans="1:4" ht="12.75">
      <c r="A8" s="1"/>
      <c r="B8" s="55" t="s">
        <v>40</v>
      </c>
      <c r="C8" s="55"/>
      <c r="D8" s="55"/>
    </row>
    <row r="10" spans="1:4" ht="19.5">
      <c r="A10" s="57" t="s">
        <v>41</v>
      </c>
      <c r="B10" s="57"/>
      <c r="C10" s="57"/>
      <c r="D10" s="57"/>
    </row>
    <row r="11" spans="1:4" ht="19.5">
      <c r="A11" s="57" t="s">
        <v>42</v>
      </c>
      <c r="B11" s="57"/>
      <c r="C11" s="57"/>
      <c r="D11" s="57"/>
    </row>
    <row r="12" spans="1:4" ht="22.5" customHeight="1">
      <c r="A12" s="56" t="s">
        <v>43</v>
      </c>
      <c r="B12" s="56"/>
      <c r="C12" s="56"/>
      <c r="D12" s="56"/>
    </row>
    <row r="13" spans="1:4" ht="22.5" customHeight="1">
      <c r="A13" s="56" t="s">
        <v>197</v>
      </c>
      <c r="B13" s="56"/>
      <c r="C13" s="56"/>
      <c r="D13" s="56"/>
    </row>
    <row r="14" spans="1:4" ht="13.5" customHeight="1">
      <c r="A14" s="16"/>
      <c r="B14" s="16"/>
      <c r="C14" s="16"/>
      <c r="D14" s="44"/>
    </row>
    <row r="15" ht="15.75">
      <c r="C15" s="2" t="s">
        <v>189</v>
      </c>
    </row>
    <row r="16" spans="3:4" ht="15.75">
      <c r="C16" s="2" t="s">
        <v>190</v>
      </c>
      <c r="D16" s="13" t="s">
        <v>62</v>
      </c>
    </row>
    <row r="17" spans="3:4" ht="15.75">
      <c r="C17" s="2"/>
      <c r="D17" s="14" t="s">
        <v>63</v>
      </c>
    </row>
    <row r="18" spans="3:4" ht="15.75">
      <c r="C18" s="2"/>
      <c r="D18" s="5">
        <v>710001</v>
      </c>
    </row>
    <row r="19" spans="1:3" ht="15.75">
      <c r="A19" s="2" t="s">
        <v>44</v>
      </c>
      <c r="B19" s="2"/>
      <c r="C19" s="2"/>
    </row>
    <row r="20" spans="1:4" ht="15.75">
      <c r="A20" s="2" t="s">
        <v>45</v>
      </c>
      <c r="B20" s="2"/>
      <c r="C20" s="2" t="s">
        <v>47</v>
      </c>
      <c r="D20" s="59">
        <v>2018470</v>
      </c>
    </row>
    <row r="21" spans="1:4" ht="15.75">
      <c r="A21" s="48" t="s">
        <v>196</v>
      </c>
      <c r="C21" s="2" t="s">
        <v>48</v>
      </c>
      <c r="D21" s="60"/>
    </row>
    <row r="22" spans="1:4" ht="15.75">
      <c r="A22" s="2" t="s">
        <v>92</v>
      </c>
      <c r="B22" s="2"/>
      <c r="C22" s="2"/>
      <c r="D22" s="36"/>
    </row>
    <row r="23" spans="1:4" ht="15.75">
      <c r="A23" s="2" t="s">
        <v>46</v>
      </c>
      <c r="B23" s="2"/>
      <c r="C23" s="2" t="s">
        <v>49</v>
      </c>
      <c r="D23" s="59">
        <v>71212</v>
      </c>
    </row>
    <row r="24" spans="1:4" ht="15.75">
      <c r="A24" s="48" t="s">
        <v>185</v>
      </c>
      <c r="C24" s="2" t="s">
        <v>50</v>
      </c>
      <c r="D24" s="60"/>
    </row>
    <row r="25" spans="1:4" ht="15.75">
      <c r="A25" s="2" t="s">
        <v>93</v>
      </c>
      <c r="B25" s="2"/>
      <c r="C25" s="2"/>
      <c r="D25" s="36"/>
    </row>
    <row r="26" spans="1:4" ht="15.75">
      <c r="A26" s="2" t="s">
        <v>51</v>
      </c>
      <c r="B26" s="2"/>
      <c r="C26" s="2" t="s">
        <v>64</v>
      </c>
      <c r="D26" s="59"/>
    </row>
    <row r="27" spans="1:4" ht="15">
      <c r="A27" s="42" t="s">
        <v>186</v>
      </c>
      <c r="C27" s="17" t="s">
        <v>89</v>
      </c>
      <c r="D27" s="60"/>
    </row>
    <row r="28" spans="1:4" ht="15.75">
      <c r="A28" s="2" t="s">
        <v>52</v>
      </c>
      <c r="B28" s="2"/>
      <c r="C28" s="2"/>
      <c r="D28" s="36"/>
    </row>
    <row r="29" spans="1:4" ht="15.75">
      <c r="A29" s="2" t="s">
        <v>53</v>
      </c>
      <c r="B29" s="2"/>
      <c r="C29" s="2" t="s">
        <v>65</v>
      </c>
      <c r="D29" s="59">
        <v>144</v>
      </c>
    </row>
    <row r="30" spans="1:4" ht="15.75">
      <c r="A30" s="48" t="s">
        <v>187</v>
      </c>
      <c r="C30" s="2" t="s">
        <v>66</v>
      </c>
      <c r="D30" s="60"/>
    </row>
    <row r="31" spans="1:4" ht="15.75">
      <c r="A31" s="2" t="s">
        <v>94</v>
      </c>
      <c r="B31" s="2"/>
      <c r="C31" s="2"/>
      <c r="D31" s="36"/>
    </row>
    <row r="32" spans="1:4" ht="15.75">
      <c r="A32" s="2" t="s">
        <v>54</v>
      </c>
      <c r="B32" s="2"/>
      <c r="C32" s="2" t="s">
        <v>67</v>
      </c>
      <c r="D32" s="61" t="s">
        <v>171</v>
      </c>
    </row>
    <row r="33" spans="1:4" ht="15.75">
      <c r="A33" s="43"/>
      <c r="C33" s="2" t="s">
        <v>68</v>
      </c>
      <c r="D33" s="62"/>
    </row>
    <row r="34" spans="1:4" ht="15.75">
      <c r="A34" s="2" t="s">
        <v>86</v>
      </c>
      <c r="B34" s="2"/>
      <c r="C34" s="2"/>
      <c r="D34" s="36"/>
    </row>
    <row r="35" spans="1:4" ht="15.75">
      <c r="A35" s="2" t="s">
        <v>55</v>
      </c>
      <c r="B35" s="2"/>
      <c r="C35" s="2" t="s">
        <v>69</v>
      </c>
      <c r="D35" s="59">
        <v>200153801</v>
      </c>
    </row>
    <row r="36" spans="1:4" ht="15.75">
      <c r="A36" s="43"/>
      <c r="C36" s="2" t="s">
        <v>70</v>
      </c>
      <c r="D36" s="60"/>
    </row>
    <row r="37" spans="1:4" ht="15.75">
      <c r="A37" s="2" t="s">
        <v>56</v>
      </c>
      <c r="B37" s="2"/>
      <c r="C37" s="2"/>
      <c r="D37" s="36"/>
    </row>
    <row r="38" spans="1:4" ht="15.75">
      <c r="A38" s="2" t="s">
        <v>57</v>
      </c>
      <c r="B38" s="2"/>
      <c r="C38" s="2" t="s">
        <v>71</v>
      </c>
      <c r="D38" s="59">
        <v>1730401</v>
      </c>
    </row>
    <row r="39" spans="1:4" ht="15.75">
      <c r="A39" s="43"/>
      <c r="C39" s="2" t="s">
        <v>72</v>
      </c>
      <c r="D39" s="60"/>
    </row>
    <row r="40" ht="12.75">
      <c r="A40" s="3"/>
    </row>
    <row r="41" spans="1:3" ht="15.75">
      <c r="A41" s="2" t="s">
        <v>58</v>
      </c>
      <c r="B41" s="58"/>
      <c r="C41" s="58"/>
    </row>
    <row r="42" spans="1:4" ht="15.75">
      <c r="A42" s="2" t="s">
        <v>59</v>
      </c>
      <c r="B42" s="58" t="s">
        <v>73</v>
      </c>
      <c r="C42" s="58"/>
      <c r="D42" s="63"/>
    </row>
    <row r="43" spans="1:4" ht="15.75">
      <c r="A43" s="48" t="s">
        <v>188</v>
      </c>
      <c r="B43" s="30"/>
      <c r="C43" s="30" t="s">
        <v>74</v>
      </c>
      <c r="D43" s="64"/>
    </row>
    <row r="44" ht="12.75">
      <c r="C44" s="15"/>
    </row>
    <row r="45" spans="1:3" ht="15.75">
      <c r="A45" s="2" t="s">
        <v>60</v>
      </c>
      <c r="B45" s="58"/>
      <c r="C45" s="58"/>
    </row>
    <row r="46" spans="1:4" ht="15.75">
      <c r="A46" s="2" t="s">
        <v>61</v>
      </c>
      <c r="B46" s="58" t="s">
        <v>90</v>
      </c>
      <c r="C46" s="58"/>
      <c r="D46" s="63"/>
    </row>
    <row r="47" spans="2:4" ht="15.75">
      <c r="B47" s="30"/>
      <c r="C47" s="30" t="s">
        <v>75</v>
      </c>
      <c r="D47" s="64"/>
    </row>
    <row r="48" ht="12.75">
      <c r="C48" s="15"/>
    </row>
    <row r="49" spans="1:4" ht="15.75">
      <c r="A49" s="2" t="s">
        <v>85</v>
      </c>
      <c r="B49" s="58" t="s">
        <v>91</v>
      </c>
      <c r="C49" s="58"/>
      <c r="D49" s="63"/>
    </row>
    <row r="50" spans="2:4" ht="15.75">
      <c r="B50" s="30"/>
      <c r="C50" s="30" t="s">
        <v>76</v>
      </c>
      <c r="D50" s="64"/>
    </row>
  </sheetData>
  <sheetProtection/>
  <mergeCells count="27">
    <mergeCell ref="B49:C49"/>
    <mergeCell ref="B46:C46"/>
    <mergeCell ref="B42:C42"/>
    <mergeCell ref="D32:D33"/>
    <mergeCell ref="D35:D36"/>
    <mergeCell ref="D38:D39"/>
    <mergeCell ref="D42:D43"/>
    <mergeCell ref="D46:D47"/>
    <mergeCell ref="D49:D50"/>
    <mergeCell ref="A10:D10"/>
    <mergeCell ref="A11:D11"/>
    <mergeCell ref="B45:C45"/>
    <mergeCell ref="B41:C41"/>
    <mergeCell ref="D20:D21"/>
    <mergeCell ref="D23:D24"/>
    <mergeCell ref="D26:D27"/>
    <mergeCell ref="D29:D30"/>
    <mergeCell ref="B1:D1"/>
    <mergeCell ref="B2:D2"/>
    <mergeCell ref="B3:D3"/>
    <mergeCell ref="B4:D4"/>
    <mergeCell ref="A12:D12"/>
    <mergeCell ref="A13:D13"/>
    <mergeCell ref="B5:D5"/>
    <mergeCell ref="B6:D6"/>
    <mergeCell ref="B7:D7"/>
    <mergeCell ref="B8:D8"/>
  </mergeCells>
  <printOptions/>
  <pageMargins left="0.75" right="0.26" top="0.49" bottom="0.4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18" sqref="F18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9.8515625" style="3" customWidth="1"/>
    <col min="7" max="7" width="9.140625" style="3" customWidth="1"/>
    <col min="8" max="8" width="10.7109375" style="3" bestFit="1" customWidth="1"/>
    <col min="9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2.75">
      <c r="A3" s="23" t="s">
        <v>77</v>
      </c>
      <c r="B3" s="27"/>
      <c r="C3" s="6"/>
      <c r="D3" s="6"/>
    </row>
    <row r="4" spans="1:4" ht="21">
      <c r="A4" s="20" t="s">
        <v>107</v>
      </c>
      <c r="B4" s="27"/>
      <c r="C4" s="6"/>
      <c r="D4" s="6"/>
    </row>
    <row r="5" spans="1:4" ht="25.5" customHeight="1">
      <c r="A5" s="7" t="s">
        <v>152</v>
      </c>
      <c r="B5" s="27"/>
      <c r="C5" s="6"/>
      <c r="D5" s="6"/>
    </row>
    <row r="6" spans="1:7" ht="25.5" customHeight="1">
      <c r="A6" s="22" t="s">
        <v>153</v>
      </c>
      <c r="B6" s="37" t="s">
        <v>172</v>
      </c>
      <c r="C6" s="39">
        <v>16211765.9</v>
      </c>
      <c r="D6" s="39">
        <v>16368374.7</v>
      </c>
      <c r="F6" s="51"/>
      <c r="G6" s="52"/>
    </row>
    <row r="7" spans="1:8" ht="25.5" customHeight="1">
      <c r="A7" s="22" t="s">
        <v>154</v>
      </c>
      <c r="B7" s="37" t="s">
        <v>173</v>
      </c>
      <c r="C7" s="39">
        <v>8857650.5</v>
      </c>
      <c r="D7" s="39">
        <v>9469996.4</v>
      </c>
      <c r="F7" s="52"/>
      <c r="G7" s="52"/>
      <c r="H7" s="46"/>
    </row>
    <row r="8" spans="1:7" ht="25.5" customHeight="1">
      <c r="A8" s="22" t="s">
        <v>155</v>
      </c>
      <c r="B8" s="37" t="s">
        <v>174</v>
      </c>
      <c r="C8" s="39">
        <f>SUM(C6-C7)</f>
        <v>7354115.4</v>
      </c>
      <c r="D8" s="39">
        <f>SUM(D6-D7)</f>
        <v>6898378.299999999</v>
      </c>
      <c r="F8" s="52"/>
      <c r="G8" s="52"/>
    </row>
    <row r="9" spans="1:7" ht="25.5" customHeight="1">
      <c r="A9" s="21" t="s">
        <v>156</v>
      </c>
      <c r="B9" s="38"/>
      <c r="C9" s="39"/>
      <c r="D9" s="39"/>
      <c r="G9" s="52"/>
    </row>
    <row r="10" spans="1:7" ht="25.5" customHeight="1">
      <c r="A10" s="22" t="s">
        <v>157</v>
      </c>
      <c r="B10" s="37" t="s">
        <v>175</v>
      </c>
      <c r="C10" s="39"/>
      <c r="D10" s="39"/>
      <c r="G10" s="52"/>
    </row>
    <row r="11" spans="1:7" ht="25.5" customHeight="1">
      <c r="A11" s="22" t="s">
        <v>158</v>
      </c>
      <c r="B11" s="37" t="s">
        <v>176</v>
      </c>
      <c r="C11" s="39"/>
      <c r="D11" s="39"/>
      <c r="G11" s="52"/>
    </row>
    <row r="12" spans="1:7" ht="25.5" customHeight="1">
      <c r="A12" s="22" t="s">
        <v>159</v>
      </c>
      <c r="B12" s="37" t="s">
        <v>177</v>
      </c>
      <c r="C12" s="39"/>
      <c r="D12" s="39"/>
      <c r="G12" s="52"/>
    </row>
    <row r="13" spans="1:7" ht="45">
      <c r="A13" s="22" t="s">
        <v>160</v>
      </c>
      <c r="B13" s="37" t="s">
        <v>178</v>
      </c>
      <c r="C13" s="39">
        <f>SUM(C14:C18)</f>
        <v>7178.5</v>
      </c>
      <c r="D13" s="39">
        <v>7178.5</v>
      </c>
      <c r="G13" s="52"/>
    </row>
    <row r="14" spans="1:7" ht="25.5" customHeight="1">
      <c r="A14" s="22" t="s">
        <v>161</v>
      </c>
      <c r="B14" s="37" t="s">
        <v>179</v>
      </c>
      <c r="C14" s="39">
        <v>7178.5</v>
      </c>
      <c r="D14" s="39">
        <v>7178.5</v>
      </c>
      <c r="G14" s="52"/>
    </row>
    <row r="15" spans="1:7" ht="25.5" customHeight="1">
      <c r="A15" s="22" t="s">
        <v>162</v>
      </c>
      <c r="B15" s="37" t="s">
        <v>180</v>
      </c>
      <c r="C15" s="39"/>
      <c r="D15" s="39"/>
      <c r="G15" s="52"/>
    </row>
    <row r="16" spans="1:7" ht="25.5" customHeight="1">
      <c r="A16" s="22" t="s">
        <v>163</v>
      </c>
      <c r="B16" s="37" t="s">
        <v>181</v>
      </c>
      <c r="C16" s="39"/>
      <c r="D16" s="39"/>
      <c r="G16" s="52"/>
    </row>
    <row r="17" spans="1:7" ht="25.5" customHeight="1">
      <c r="A17" s="22" t="s">
        <v>98</v>
      </c>
      <c r="B17" s="37" t="s">
        <v>182</v>
      </c>
      <c r="C17" s="39"/>
      <c r="D17" s="39"/>
      <c r="G17" s="52"/>
    </row>
    <row r="18" spans="1:7" ht="25.5" customHeight="1">
      <c r="A18" s="22" t="s">
        <v>99</v>
      </c>
      <c r="B18" s="37" t="s">
        <v>183</v>
      </c>
      <c r="C18" s="39"/>
      <c r="D18" s="39"/>
      <c r="G18" s="52"/>
    </row>
    <row r="19" spans="1:7" ht="25.5" customHeight="1">
      <c r="A19" s="22" t="s">
        <v>100</v>
      </c>
      <c r="B19" s="37" t="s">
        <v>184</v>
      </c>
      <c r="C19" s="39"/>
      <c r="D19" s="39"/>
      <c r="G19" s="52"/>
    </row>
    <row r="20" spans="1:7" ht="25.5" customHeight="1">
      <c r="A20" s="22" t="s">
        <v>101</v>
      </c>
      <c r="B20" s="32">
        <v>100</v>
      </c>
      <c r="C20" s="39"/>
      <c r="D20" s="39"/>
      <c r="G20" s="52"/>
    </row>
    <row r="21" spans="1:7" ht="25.5" customHeight="1">
      <c r="A21" s="22" t="s">
        <v>164</v>
      </c>
      <c r="B21" s="32">
        <v>110</v>
      </c>
      <c r="C21" s="39"/>
      <c r="D21" s="39"/>
      <c r="G21" s="52"/>
    </row>
    <row r="22" spans="1:7" ht="25.5" customHeight="1">
      <c r="A22" s="22" t="s">
        <v>97</v>
      </c>
      <c r="B22" s="32">
        <v>120</v>
      </c>
      <c r="C22" s="39"/>
      <c r="D22" s="39"/>
      <c r="G22" s="52"/>
    </row>
    <row r="23" spans="1:7" ht="31.5">
      <c r="A23" s="21" t="s">
        <v>102</v>
      </c>
      <c r="B23" s="32">
        <v>130</v>
      </c>
      <c r="C23" s="41">
        <f>SUM(C8+C12+C13+C19+C20+C21+C22)</f>
        <v>7361293.9</v>
      </c>
      <c r="D23" s="41">
        <f>SUM(D8+D12+D13+D19+D20+D21+D22)</f>
        <v>6905556.799999999</v>
      </c>
      <c r="G23" s="52"/>
    </row>
    <row r="24" spans="1:7" ht="21">
      <c r="A24" s="24" t="s">
        <v>103</v>
      </c>
      <c r="B24" s="33"/>
      <c r="C24" s="39"/>
      <c r="D24" s="39"/>
      <c r="G24" s="52"/>
    </row>
    <row r="25" spans="1:7" ht="33.75" customHeight="1">
      <c r="A25" s="22" t="s">
        <v>165</v>
      </c>
      <c r="B25" s="32">
        <v>140</v>
      </c>
      <c r="C25" s="39">
        <f>C26+C27+'Sheet1 (3)'!C3+'Sheet1 (3)'!C4</f>
        <v>27788720.400000002</v>
      </c>
      <c r="D25" s="39">
        <v>29839056.700000003</v>
      </c>
      <c r="G25" s="52"/>
    </row>
    <row r="26" spans="1:7" ht="25.5" customHeight="1">
      <c r="A26" s="22" t="s">
        <v>104</v>
      </c>
      <c r="B26" s="32">
        <v>150</v>
      </c>
      <c r="C26" s="39">
        <v>134386.3</v>
      </c>
      <c r="D26" s="39">
        <v>31032.6</v>
      </c>
      <c r="G26" s="52"/>
    </row>
    <row r="27" spans="1:4" ht="26.25" customHeight="1">
      <c r="A27" s="22" t="s">
        <v>166</v>
      </c>
      <c r="B27" s="32">
        <v>160</v>
      </c>
      <c r="C27" s="39"/>
      <c r="D27" s="40"/>
    </row>
  </sheetData>
  <sheetProtection/>
  <printOptions/>
  <pageMargins left="0.17" right="0.26" top="0.65" bottom="0.5" header="0.6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22">
      <selection activeCell="D28" sqref="D28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17.421875" style="3" customWidth="1"/>
    <col min="6" max="6" width="12.4218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ht="15.75">
      <c r="A2" s="4">
        <v>1</v>
      </c>
      <c r="B2" s="12">
        <v>2</v>
      </c>
      <c r="C2" s="8">
        <v>3</v>
      </c>
      <c r="D2" s="9">
        <v>4</v>
      </c>
    </row>
    <row r="3" spans="1:4" ht="25.5" customHeight="1">
      <c r="A3" s="22" t="s">
        <v>167</v>
      </c>
      <c r="B3" s="32">
        <v>170</v>
      </c>
      <c r="C3" s="39"/>
      <c r="D3" s="39"/>
    </row>
    <row r="4" spans="1:7" ht="25.5" customHeight="1">
      <c r="A4" s="22" t="s">
        <v>168</v>
      </c>
      <c r="B4" s="32">
        <v>180</v>
      </c>
      <c r="C4" s="39">
        <v>27654334.1</v>
      </c>
      <c r="D4" s="39">
        <v>29808024.1</v>
      </c>
      <c r="G4" s="46"/>
    </row>
    <row r="5" spans="1:7" ht="25.5" customHeight="1">
      <c r="A5" s="22" t="s">
        <v>169</v>
      </c>
      <c r="B5" s="32">
        <v>190</v>
      </c>
      <c r="C5" s="39">
        <v>11343.2</v>
      </c>
      <c r="D5" s="39">
        <v>13737.4</v>
      </c>
      <c r="F5" s="50"/>
      <c r="G5" s="46"/>
    </row>
    <row r="6" spans="1:7" ht="25.5" customHeight="1">
      <c r="A6" s="22" t="s">
        <v>170</v>
      </c>
      <c r="B6" s="32">
        <v>200</v>
      </c>
      <c r="C6" s="39"/>
      <c r="D6" s="39"/>
      <c r="G6" s="46"/>
    </row>
    <row r="7" spans="1:7" ht="36.75" customHeight="1">
      <c r="A7" s="22" t="s">
        <v>195</v>
      </c>
      <c r="B7" s="32">
        <v>210</v>
      </c>
      <c r="C7" s="39">
        <f>SUM(C9+C11+C12+C13+C14+C15+C16+C17+C18)</f>
        <v>1598409.2999999998</v>
      </c>
      <c r="D7" s="39">
        <f>SUM(D9+D11+D12+D13+D14+D15+D16+D17+D18)</f>
        <v>3425252.9000000004</v>
      </c>
      <c r="F7" s="46"/>
      <c r="G7" s="46"/>
    </row>
    <row r="8" spans="1:7" ht="22.5" customHeight="1">
      <c r="A8" s="22" t="s">
        <v>0</v>
      </c>
      <c r="B8" s="32">
        <v>211</v>
      </c>
      <c r="C8" s="39"/>
      <c r="D8" s="39"/>
      <c r="G8" s="46"/>
    </row>
    <row r="9" spans="1:7" ht="33.75">
      <c r="A9" s="22" t="s">
        <v>108</v>
      </c>
      <c r="B9" s="32">
        <v>220</v>
      </c>
      <c r="C9" s="39">
        <v>1013478.6</v>
      </c>
      <c r="D9" s="39">
        <v>2372302.1</v>
      </c>
      <c r="G9" s="46"/>
    </row>
    <row r="10" spans="1:7" ht="25.5" customHeight="1">
      <c r="A10" s="22" t="s">
        <v>1</v>
      </c>
      <c r="B10" s="32">
        <v>230</v>
      </c>
      <c r="C10" s="39"/>
      <c r="D10" s="39"/>
      <c r="G10" s="46"/>
    </row>
    <row r="11" spans="1:7" ht="25.5" customHeight="1">
      <c r="A11" s="22" t="s">
        <v>2</v>
      </c>
      <c r="B11" s="32">
        <v>240</v>
      </c>
      <c r="C11" s="39"/>
      <c r="D11" s="39"/>
      <c r="G11" s="46"/>
    </row>
    <row r="12" spans="1:7" ht="25.5" customHeight="1">
      <c r="A12" s="22" t="s">
        <v>3</v>
      </c>
      <c r="B12" s="32">
        <v>250</v>
      </c>
      <c r="C12" s="39"/>
      <c r="D12" s="39"/>
      <c r="G12" s="46"/>
    </row>
    <row r="13" spans="1:7" ht="33.75">
      <c r="A13" s="22" t="s">
        <v>109</v>
      </c>
      <c r="B13" s="32">
        <v>260</v>
      </c>
      <c r="C13" s="39">
        <v>70000</v>
      </c>
      <c r="D13" s="39">
        <v>50025</v>
      </c>
      <c r="G13" s="46"/>
    </row>
    <row r="14" spans="1:7" ht="25.5" customHeight="1">
      <c r="A14" s="22" t="s">
        <v>4</v>
      </c>
      <c r="B14" s="32">
        <v>270</v>
      </c>
      <c r="C14" s="39">
        <v>53918.2</v>
      </c>
      <c r="D14" s="39">
        <v>468634.9</v>
      </c>
      <c r="G14" s="46"/>
    </row>
    <row r="15" spans="1:7" ht="45">
      <c r="A15" s="22" t="s">
        <v>16</v>
      </c>
      <c r="B15" s="32">
        <v>280</v>
      </c>
      <c r="C15" s="39"/>
      <c r="D15" s="39"/>
      <c r="G15" s="46"/>
    </row>
    <row r="16" spans="1:7" ht="25.5" customHeight="1">
      <c r="A16" s="22" t="s">
        <v>5</v>
      </c>
      <c r="B16" s="32">
        <v>290</v>
      </c>
      <c r="C16" s="39"/>
      <c r="D16" s="39"/>
      <c r="G16" s="46"/>
    </row>
    <row r="17" spans="1:7" ht="25.5" customHeight="1">
      <c r="A17" s="49" t="s">
        <v>6</v>
      </c>
      <c r="B17" s="32">
        <v>300</v>
      </c>
      <c r="C17" s="39">
        <v>18953.9</v>
      </c>
      <c r="D17" s="39">
        <v>18023.2</v>
      </c>
      <c r="G17" s="46"/>
    </row>
    <row r="18" spans="1:7" ht="25.5" customHeight="1">
      <c r="A18" s="22" t="s">
        <v>7</v>
      </c>
      <c r="B18" s="32">
        <v>310</v>
      </c>
      <c r="C18" s="39">
        <v>442058.6</v>
      </c>
      <c r="D18" s="39">
        <v>516267.7</v>
      </c>
      <c r="G18" s="46"/>
    </row>
    <row r="19" spans="1:7" ht="25.5" customHeight="1">
      <c r="A19" s="22" t="s">
        <v>8</v>
      </c>
      <c r="B19" s="32">
        <v>320</v>
      </c>
      <c r="C19" s="39">
        <f>SUM(C20:C23)</f>
        <v>810200.6</v>
      </c>
      <c r="D19" s="39">
        <f>SUM(D20:D23)</f>
        <v>1007418.2</v>
      </c>
      <c r="G19" s="46"/>
    </row>
    <row r="20" spans="1:7" ht="25.5" customHeight="1">
      <c r="A20" s="22" t="s">
        <v>9</v>
      </c>
      <c r="B20" s="32">
        <v>330</v>
      </c>
      <c r="C20" s="39">
        <v>46877.4</v>
      </c>
      <c r="D20" s="39">
        <v>56286.4</v>
      </c>
      <c r="G20" s="46"/>
    </row>
    <row r="21" spans="1:7" ht="25.5" customHeight="1">
      <c r="A21" s="22" t="s">
        <v>10</v>
      </c>
      <c r="B21" s="32">
        <v>340</v>
      </c>
      <c r="C21" s="39">
        <v>610181.2</v>
      </c>
      <c r="D21" s="39">
        <v>499902.5</v>
      </c>
      <c r="G21" s="46"/>
    </row>
    <row r="22" spans="1:7" ht="21.75" customHeight="1">
      <c r="A22" s="22" t="s">
        <v>11</v>
      </c>
      <c r="B22" s="32">
        <v>350</v>
      </c>
      <c r="C22" s="39"/>
      <c r="D22" s="39"/>
      <c r="G22" s="46"/>
    </row>
    <row r="23" spans="1:7" ht="21.75" customHeight="1">
      <c r="A23" s="22" t="s">
        <v>12</v>
      </c>
      <c r="B23" s="32">
        <v>360</v>
      </c>
      <c r="C23" s="39">
        <v>153142</v>
      </c>
      <c r="D23" s="39">
        <v>451229.3</v>
      </c>
      <c r="G23" s="46"/>
    </row>
    <row r="24" spans="1:7" ht="22.5" customHeight="1">
      <c r="A24" s="22" t="s">
        <v>13</v>
      </c>
      <c r="B24" s="32">
        <v>370</v>
      </c>
      <c r="C24" s="39"/>
      <c r="D24" s="39"/>
      <c r="G24" s="46"/>
    </row>
    <row r="25" spans="1:7" ht="22.5" customHeight="1">
      <c r="A25" s="22" t="s">
        <v>14</v>
      </c>
      <c r="B25" s="32">
        <v>380</v>
      </c>
      <c r="C25" s="39"/>
      <c r="D25" s="39"/>
      <c r="G25" s="46"/>
    </row>
    <row r="26" spans="1:7" ht="36.75" customHeight="1">
      <c r="A26" s="21" t="s">
        <v>110</v>
      </c>
      <c r="B26" s="32">
        <v>390</v>
      </c>
      <c r="C26" s="41">
        <f>SUM('Sheet1 (2)'!C25+'Sheet1 (3)'!C5+'Sheet1 (3)'!C6+'Sheet1 (3)'!C7+'Sheet1 (3)'!C19++'Sheet1 (3)'!C24+'Sheet1 (3)'!C25)+C10</f>
        <v>30208673.500000004</v>
      </c>
      <c r="D26" s="41">
        <f>SUM('Sheet1 (2)'!D25+'Sheet1 (3)'!D5+'Sheet1 (3)'!D6+'Sheet1 (3)'!D7+'Sheet1 (3)'!D19++'Sheet1 (3)'!D24+'Sheet1 (3)'!D25)+D10</f>
        <v>34285465.2</v>
      </c>
      <c r="F26" s="46"/>
      <c r="G26" s="46"/>
    </row>
    <row r="27" spans="1:7" ht="24">
      <c r="A27" s="28" t="s">
        <v>15</v>
      </c>
      <c r="B27" s="32">
        <v>400</v>
      </c>
      <c r="C27" s="41">
        <f>SUM('Sheet1 (2)'!C23+'Sheet1 (3)'!C26)</f>
        <v>37569967.400000006</v>
      </c>
      <c r="D27" s="41">
        <f>SUM('Sheet1 (2)'!D23+'Sheet1 (3)'!D26)</f>
        <v>41191022</v>
      </c>
      <c r="G27" s="46"/>
    </row>
    <row r="30" ht="12.75">
      <c r="D30" s="46"/>
    </row>
    <row r="32" ht="12.75">
      <c r="D32" s="46"/>
    </row>
  </sheetData>
  <sheetProtection/>
  <printOptions/>
  <pageMargins left="0.62" right="0.19" top="0.718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I18" sqref="I18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6.5">
      <c r="A3" s="31" t="s">
        <v>79</v>
      </c>
      <c r="B3" s="6"/>
      <c r="C3" s="6"/>
      <c r="D3" s="6"/>
    </row>
    <row r="4" spans="1:4" ht="31.5">
      <c r="A4" s="34" t="s">
        <v>123</v>
      </c>
      <c r="B4" s="33"/>
      <c r="C4" s="6"/>
      <c r="D4" s="6"/>
    </row>
    <row r="5" spans="1:4" ht="24" customHeight="1">
      <c r="A5" s="22" t="s">
        <v>124</v>
      </c>
      <c r="B5" s="32">
        <v>410</v>
      </c>
      <c r="C5" s="39">
        <v>5284050</v>
      </c>
      <c r="D5" s="39">
        <v>5284050</v>
      </c>
    </row>
    <row r="6" spans="1:4" ht="24" customHeight="1">
      <c r="A6" s="22" t="s">
        <v>125</v>
      </c>
      <c r="B6" s="32">
        <v>420</v>
      </c>
      <c r="C6" s="39">
        <v>1363713.6</v>
      </c>
      <c r="D6" s="39">
        <v>1363713.6</v>
      </c>
    </row>
    <row r="7" spans="1:4" ht="24" customHeight="1">
      <c r="A7" s="22" t="s">
        <v>126</v>
      </c>
      <c r="B7" s="32">
        <v>430</v>
      </c>
      <c r="C7" s="39">
        <v>3770442.7</v>
      </c>
      <c r="D7" s="39">
        <v>3866206.4</v>
      </c>
    </row>
    <row r="8" spans="1:4" ht="24" customHeight="1">
      <c r="A8" s="22" t="s">
        <v>127</v>
      </c>
      <c r="B8" s="32">
        <v>440</v>
      </c>
      <c r="C8" s="39"/>
      <c r="D8" s="39"/>
    </row>
    <row r="9" spans="1:4" ht="24" customHeight="1">
      <c r="A9" s="22" t="s">
        <v>17</v>
      </c>
      <c r="B9" s="32">
        <v>450</v>
      </c>
      <c r="C9" s="39">
        <v>9729670.3</v>
      </c>
      <c r="D9" s="39">
        <v>11599057.6</v>
      </c>
    </row>
    <row r="10" spans="1:4" ht="24" customHeight="1">
      <c r="A10" s="22" t="s">
        <v>128</v>
      </c>
      <c r="B10" s="32">
        <v>460</v>
      </c>
      <c r="C10" s="39"/>
      <c r="D10" s="39"/>
    </row>
    <row r="11" spans="1:4" ht="24" customHeight="1">
      <c r="A11" s="22" t="s">
        <v>129</v>
      </c>
      <c r="B11" s="32">
        <v>470</v>
      </c>
      <c r="C11" s="39"/>
      <c r="D11" s="39"/>
    </row>
    <row r="12" spans="1:4" ht="31.5">
      <c r="A12" s="21" t="s">
        <v>130</v>
      </c>
      <c r="B12" s="32">
        <v>480</v>
      </c>
      <c r="C12" s="41">
        <f>SUM(C5:C11)</f>
        <v>20147876.6</v>
      </c>
      <c r="D12" s="41">
        <f>SUM(D5:D11)</f>
        <v>22113027.6</v>
      </c>
    </row>
    <row r="13" spans="1:4" ht="31.5">
      <c r="A13" s="34" t="s">
        <v>131</v>
      </c>
      <c r="B13" s="33"/>
      <c r="C13" s="39"/>
      <c r="D13" s="39"/>
    </row>
    <row r="14" spans="1:4" ht="45">
      <c r="A14" s="22" t="s">
        <v>193</v>
      </c>
      <c r="B14" s="32">
        <v>490</v>
      </c>
      <c r="C14" s="39">
        <f>SUM(C16+C18+C19+C20+C21+C22+C23+C24+C25+C25)</f>
        <v>0</v>
      </c>
      <c r="D14" s="39"/>
    </row>
    <row r="15" spans="1:4" ht="45">
      <c r="A15" s="22" t="s">
        <v>18</v>
      </c>
      <c r="B15" s="32">
        <v>491</v>
      </c>
      <c r="C15" s="39">
        <f>SUM(C16+C18+C20+C22+C25)</f>
        <v>0</v>
      </c>
      <c r="D15" s="39"/>
    </row>
    <row r="16" spans="1:4" ht="33.75">
      <c r="A16" s="22" t="s">
        <v>19</v>
      </c>
      <c r="B16" s="32">
        <v>500</v>
      </c>
      <c r="C16" s="39"/>
      <c r="D16" s="39"/>
    </row>
    <row r="17" spans="1:4" ht="23.25" customHeight="1">
      <c r="A17" s="22" t="s">
        <v>20</v>
      </c>
      <c r="B17" s="32">
        <v>510</v>
      </c>
      <c r="C17" s="39"/>
      <c r="D17" s="39"/>
    </row>
    <row r="18" spans="1:4" ht="45">
      <c r="A18" s="22" t="s">
        <v>132</v>
      </c>
      <c r="B18" s="32">
        <v>520</v>
      </c>
      <c r="C18" s="39"/>
      <c r="D18" s="39"/>
    </row>
    <row r="19" spans="1:4" ht="24" customHeight="1">
      <c r="A19" s="22" t="s">
        <v>80</v>
      </c>
      <c r="B19" s="32">
        <v>530</v>
      </c>
      <c r="C19" s="39"/>
      <c r="D19" s="39"/>
    </row>
    <row r="20" spans="1:4" ht="33.75">
      <c r="A20" s="22" t="s">
        <v>121</v>
      </c>
      <c r="B20" s="32">
        <v>540</v>
      </c>
      <c r="C20" s="39"/>
      <c r="D20" s="39"/>
    </row>
    <row r="21" spans="1:4" ht="25.5" customHeight="1">
      <c r="A21" s="22" t="s">
        <v>133</v>
      </c>
      <c r="B21" s="32">
        <v>550</v>
      </c>
      <c r="C21" s="39"/>
      <c r="D21" s="39"/>
    </row>
    <row r="22" spans="1:4" ht="23.25" customHeight="1">
      <c r="A22" s="22" t="s">
        <v>122</v>
      </c>
      <c r="B22" s="32">
        <v>560</v>
      </c>
      <c r="C22" s="39"/>
      <c r="D22" s="39"/>
    </row>
    <row r="23" spans="1:4" ht="23.25" customHeight="1">
      <c r="A23" s="22" t="s">
        <v>134</v>
      </c>
      <c r="B23" s="32">
        <v>570</v>
      </c>
      <c r="C23" s="39"/>
      <c r="D23" s="39"/>
    </row>
    <row r="24" spans="1:4" ht="23.25" customHeight="1">
      <c r="A24" s="22" t="s">
        <v>135</v>
      </c>
      <c r="B24" s="32">
        <v>580</v>
      </c>
      <c r="C24" s="39"/>
      <c r="D24" s="39"/>
    </row>
    <row r="25" spans="1:4" ht="25.5" customHeight="1">
      <c r="A25" s="22" t="s">
        <v>136</v>
      </c>
      <c r="B25" s="32">
        <v>590</v>
      </c>
      <c r="C25" s="39"/>
      <c r="D25" s="39"/>
    </row>
    <row r="26" spans="1:4" ht="45">
      <c r="A26" s="22" t="s">
        <v>194</v>
      </c>
      <c r="B26" s="32">
        <v>600</v>
      </c>
      <c r="C26" s="39">
        <f>SUM('Sheet1 (5)'!C5:C20)</f>
        <v>17422090.8</v>
      </c>
      <c r="D26" s="39">
        <f>SUM('Sheet1 (5)'!D5:D20)</f>
        <v>19077994.4</v>
      </c>
    </row>
  </sheetData>
  <sheetProtection/>
  <printOptions/>
  <pageMargins left="0.17" right="0.19" top="0.52" bottom="0.17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H14" sqref="H14"/>
    </sheetView>
  </sheetViews>
  <sheetFormatPr defaultColWidth="9.140625" defaultRowHeight="12.75"/>
  <cols>
    <col min="1" max="1" width="48.28125" style="3" customWidth="1"/>
    <col min="2" max="2" width="7.8515625" style="3" customWidth="1"/>
    <col min="3" max="3" width="19.7109375" style="3" customWidth="1"/>
    <col min="4" max="4" width="19.57421875" style="3" customWidth="1"/>
    <col min="5" max="5" width="9.140625" style="3" customWidth="1"/>
    <col min="6" max="6" width="11.71093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6" ht="52.5" customHeight="1">
      <c r="A3" s="10" t="s">
        <v>137</v>
      </c>
      <c r="B3" s="35">
        <v>601</v>
      </c>
      <c r="C3" s="39">
        <f>SUM(C5+C7+C9+C11+C12+C13+C14+C15+C16+C20)</f>
        <v>16422090.799999999</v>
      </c>
      <c r="D3" s="39">
        <v>18703528.099999998</v>
      </c>
      <c r="F3" s="46"/>
    </row>
    <row r="4" spans="1:4" ht="27" customHeight="1">
      <c r="A4" s="10" t="s">
        <v>81</v>
      </c>
      <c r="B4" s="35">
        <v>602</v>
      </c>
      <c r="C4" s="39"/>
      <c r="D4" s="39"/>
    </row>
    <row r="5" spans="1:6" ht="30" customHeight="1">
      <c r="A5" s="10" t="s">
        <v>138</v>
      </c>
      <c r="B5" s="35">
        <v>610</v>
      </c>
      <c r="C5" s="39">
        <v>15602323.3</v>
      </c>
      <c r="D5" s="39">
        <v>18179432.2</v>
      </c>
      <c r="F5" s="47"/>
    </row>
    <row r="6" spans="1:4" ht="29.25" customHeight="1">
      <c r="A6" s="10" t="s">
        <v>139</v>
      </c>
      <c r="B6" s="35">
        <v>620</v>
      </c>
      <c r="C6" s="39"/>
      <c r="D6" s="39"/>
    </row>
    <row r="7" spans="1:4" ht="37.5" customHeight="1">
      <c r="A7" s="10" t="s">
        <v>82</v>
      </c>
      <c r="B7" s="35">
        <v>630</v>
      </c>
      <c r="C7" s="39"/>
      <c r="D7" s="39"/>
    </row>
    <row r="8" spans="1:4" ht="30" customHeight="1">
      <c r="A8" s="10" t="s">
        <v>23</v>
      </c>
      <c r="B8" s="35">
        <v>640</v>
      </c>
      <c r="C8" s="39"/>
      <c r="D8" s="39"/>
    </row>
    <row r="9" spans="1:4" ht="48">
      <c r="A9" s="10" t="s">
        <v>140</v>
      </c>
      <c r="B9" s="35">
        <v>650</v>
      </c>
      <c r="C9" s="39"/>
      <c r="D9" s="39"/>
    </row>
    <row r="10" spans="1:4" ht="28.5" customHeight="1">
      <c r="A10" s="10" t="s">
        <v>21</v>
      </c>
      <c r="B10" s="35">
        <v>660</v>
      </c>
      <c r="C10" s="39"/>
      <c r="D10" s="39"/>
    </row>
    <row r="11" spans="1:4" ht="26.25" customHeight="1">
      <c r="A11" s="10" t="s">
        <v>141</v>
      </c>
      <c r="B11" s="35">
        <v>670</v>
      </c>
      <c r="C11" s="39">
        <v>79013.2</v>
      </c>
      <c r="D11" s="39">
        <v>152352.8</v>
      </c>
    </row>
    <row r="12" spans="1:4" ht="27" customHeight="1">
      <c r="A12" s="10" t="s">
        <v>142</v>
      </c>
      <c r="B12" s="35">
        <v>680</v>
      </c>
      <c r="C12" s="39">
        <v>219958.1</v>
      </c>
      <c r="D12" s="39">
        <v>71805</v>
      </c>
    </row>
    <row r="13" spans="1:4" ht="26.25" customHeight="1">
      <c r="A13" s="10" t="s">
        <v>143</v>
      </c>
      <c r="B13" s="35">
        <v>690</v>
      </c>
      <c r="C13" s="39"/>
      <c r="D13" s="39"/>
    </row>
    <row r="14" spans="1:4" ht="50.25" customHeight="1">
      <c r="A14" s="10" t="s">
        <v>144</v>
      </c>
      <c r="B14" s="35">
        <v>700</v>
      </c>
      <c r="C14" s="39">
        <v>75313</v>
      </c>
      <c r="D14" s="39">
        <v>73632.9</v>
      </c>
    </row>
    <row r="15" spans="1:4" ht="27" customHeight="1">
      <c r="A15" s="10" t="s">
        <v>145</v>
      </c>
      <c r="B15" s="35">
        <v>710</v>
      </c>
      <c r="C15" s="39">
        <v>49740.6</v>
      </c>
      <c r="D15" s="39">
        <v>180288.4</v>
      </c>
    </row>
    <row r="16" spans="1:4" ht="27" customHeight="1">
      <c r="A16" s="10" t="s">
        <v>146</v>
      </c>
      <c r="B16" s="35">
        <v>720</v>
      </c>
      <c r="C16" s="39">
        <v>353865.5</v>
      </c>
      <c r="D16" s="39">
        <v>347707.6</v>
      </c>
    </row>
    <row r="17" spans="1:4" ht="27.75" customHeight="1">
      <c r="A17" s="10" t="s">
        <v>147</v>
      </c>
      <c r="B17" s="35">
        <v>730</v>
      </c>
      <c r="C17" s="39">
        <v>1000000</v>
      </c>
      <c r="D17" s="39"/>
    </row>
    <row r="18" spans="1:4" ht="27" customHeight="1">
      <c r="A18" s="10" t="s">
        <v>148</v>
      </c>
      <c r="B18" s="35">
        <v>740</v>
      </c>
      <c r="C18" s="39"/>
      <c r="D18" s="39"/>
    </row>
    <row r="19" spans="1:4" ht="24">
      <c r="A19" s="10" t="s">
        <v>149</v>
      </c>
      <c r="B19" s="35">
        <v>750</v>
      </c>
      <c r="C19" s="39"/>
      <c r="D19" s="39"/>
    </row>
    <row r="20" spans="1:4" ht="27.75" customHeight="1">
      <c r="A20" s="10" t="s">
        <v>22</v>
      </c>
      <c r="B20" s="35">
        <v>760</v>
      </c>
      <c r="C20" s="39">
        <v>41877.1</v>
      </c>
      <c r="D20" s="39">
        <v>72775.5</v>
      </c>
    </row>
    <row r="21" spans="1:4" ht="33" customHeight="1">
      <c r="A21" s="28" t="s">
        <v>150</v>
      </c>
      <c r="B21" s="35">
        <v>770</v>
      </c>
      <c r="C21" s="41">
        <f>SUM('Sheet1 (4)'!C14+'Sheet1 (4)'!C26)</f>
        <v>17422090.8</v>
      </c>
      <c r="D21" s="41">
        <f>SUM('Sheet1 (4)'!D14+'Sheet1 (4)'!D26)</f>
        <v>19077994.4</v>
      </c>
    </row>
    <row r="22" spans="1:4" ht="27" customHeight="1">
      <c r="A22" s="28" t="s">
        <v>151</v>
      </c>
      <c r="B22" s="35">
        <v>780</v>
      </c>
      <c r="C22" s="41">
        <f>SUM('Sheet1 (4)'!C12+'Sheet1 (5)'!C21)</f>
        <v>37569967.400000006</v>
      </c>
      <c r="D22" s="41">
        <f>SUM('Sheet1 (4)'!D12+'Sheet1 (5)'!D21)</f>
        <v>41191022</v>
      </c>
    </row>
    <row r="23" ht="12.75">
      <c r="F23" s="46"/>
    </row>
    <row r="25" spans="3:4" ht="12.75">
      <c r="C25" s="46"/>
      <c r="D25" s="46"/>
    </row>
    <row r="27" ht="12.75">
      <c r="F27" s="46"/>
    </row>
    <row r="28" spans="3:4" ht="12.75">
      <c r="C28" s="46"/>
      <c r="D28" s="46"/>
    </row>
    <row r="29" spans="3:4" ht="12.75">
      <c r="C29" s="46"/>
      <c r="D29" s="46"/>
    </row>
  </sheetData>
  <sheetProtection/>
  <printOptions/>
  <pageMargins left="0.62" right="0.2" top="0.52" bottom="0.54" header="0.5" footer="0.3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H66" sqref="H66"/>
    </sheetView>
  </sheetViews>
  <sheetFormatPr defaultColWidth="9.140625" defaultRowHeight="12.75"/>
  <cols>
    <col min="1" max="1" width="44.00390625" style="3" customWidth="1"/>
    <col min="2" max="2" width="7.57421875" style="3" customWidth="1"/>
    <col min="3" max="3" width="19.8515625" style="3" customWidth="1"/>
    <col min="4" max="4" width="21.8515625" style="3" customWidth="1"/>
    <col min="5" max="16384" width="9.140625" style="3" customWidth="1"/>
  </cols>
  <sheetData>
    <row r="1" spans="1:4" ht="18.75">
      <c r="A1" s="65" t="s">
        <v>111</v>
      </c>
      <c r="B1" s="65"/>
      <c r="C1" s="65"/>
      <c r="D1" s="65"/>
    </row>
    <row r="2" spans="1:4" ht="18.75">
      <c r="A2" s="66" t="s">
        <v>112</v>
      </c>
      <c r="B2" s="66"/>
      <c r="C2" s="66"/>
      <c r="D2" s="66"/>
    </row>
    <row r="3" spans="1:4" ht="19.5">
      <c r="A3" s="57" t="s">
        <v>83</v>
      </c>
      <c r="B3" s="57"/>
      <c r="C3" s="57"/>
      <c r="D3" s="57"/>
    </row>
    <row r="4" spans="1:4" ht="19.5">
      <c r="A4" s="57" t="s">
        <v>84</v>
      </c>
      <c r="B4" s="57"/>
      <c r="C4" s="57"/>
      <c r="D4" s="57"/>
    </row>
    <row r="6" spans="1:4" ht="48.75" customHeight="1">
      <c r="A6" s="29" t="s">
        <v>95</v>
      </c>
      <c r="B6" s="19" t="s">
        <v>113</v>
      </c>
      <c r="C6" s="19" t="s">
        <v>78</v>
      </c>
      <c r="D6" s="19" t="s">
        <v>114</v>
      </c>
    </row>
    <row r="7" spans="1:4" s="25" customFormat="1" ht="15.75">
      <c r="A7" s="11">
        <v>1</v>
      </c>
      <c r="B7" s="12">
        <v>2</v>
      </c>
      <c r="C7" s="26">
        <v>3</v>
      </c>
      <c r="D7" s="26">
        <v>4</v>
      </c>
    </row>
    <row r="8" spans="1:4" ht="33.75">
      <c r="A8" s="22" t="s">
        <v>115</v>
      </c>
      <c r="B8" s="5">
        <v>790</v>
      </c>
      <c r="C8" s="6"/>
      <c r="D8" s="6"/>
    </row>
    <row r="9" spans="1:4" ht="45">
      <c r="A9" s="22" t="s">
        <v>24</v>
      </c>
      <c r="B9" s="5">
        <v>800</v>
      </c>
      <c r="C9" s="45"/>
      <c r="D9" s="45"/>
    </row>
    <row r="10" spans="1:4" ht="22.5">
      <c r="A10" s="22" t="s">
        <v>25</v>
      </c>
      <c r="B10" s="5">
        <v>810</v>
      </c>
      <c r="C10" s="45"/>
      <c r="D10" s="45"/>
    </row>
    <row r="11" spans="1:4" ht="22.5">
      <c r="A11" s="22" t="s">
        <v>26</v>
      </c>
      <c r="B11" s="5">
        <v>820</v>
      </c>
      <c r="C11" s="45"/>
      <c r="D11" s="45"/>
    </row>
    <row r="12" spans="1:4" ht="22.5">
      <c r="A12" s="22" t="s">
        <v>27</v>
      </c>
      <c r="B12" s="5">
        <v>830</v>
      </c>
      <c r="C12" s="45"/>
      <c r="D12" s="45"/>
    </row>
    <row r="13" spans="1:4" ht="22.5">
      <c r="A13" s="22" t="s">
        <v>28</v>
      </c>
      <c r="B13" s="5">
        <v>840</v>
      </c>
      <c r="C13" s="45"/>
      <c r="D13" s="45"/>
    </row>
    <row r="14" spans="1:4" ht="45">
      <c r="A14" s="22" t="s">
        <v>29</v>
      </c>
      <c r="B14" s="5">
        <v>850</v>
      </c>
      <c r="C14" s="45"/>
      <c r="D14" s="45"/>
    </row>
    <row r="15" spans="1:4" ht="22.5">
      <c r="A15" s="22" t="s">
        <v>30</v>
      </c>
      <c r="B15" s="5">
        <v>860</v>
      </c>
      <c r="C15" s="45"/>
      <c r="D15" s="45"/>
    </row>
    <row r="16" spans="1:4" ht="22.5">
      <c r="A16" s="22" t="s">
        <v>31</v>
      </c>
      <c r="B16" s="5">
        <v>870</v>
      </c>
      <c r="C16" s="45"/>
      <c r="D16" s="45"/>
    </row>
    <row r="17" spans="1:4" ht="45">
      <c r="A17" s="22" t="s">
        <v>120</v>
      </c>
      <c r="B17" s="5">
        <v>880</v>
      </c>
      <c r="C17" s="45"/>
      <c r="D17" s="45"/>
    </row>
    <row r="18" spans="1:4" ht="22.5">
      <c r="A18" s="22" t="s">
        <v>32</v>
      </c>
      <c r="B18" s="5">
        <v>890</v>
      </c>
      <c r="C18" s="45"/>
      <c r="D18" s="45"/>
    </row>
    <row r="19" spans="1:4" ht="45">
      <c r="A19" s="22" t="s">
        <v>33</v>
      </c>
      <c r="B19" s="5">
        <v>900</v>
      </c>
      <c r="C19" s="45"/>
      <c r="D19" s="45"/>
    </row>
    <row r="20" spans="1:4" ht="22.5">
      <c r="A20" s="22" t="s">
        <v>34</v>
      </c>
      <c r="B20" s="5">
        <v>910</v>
      </c>
      <c r="C20" s="45"/>
      <c r="D20" s="45"/>
    </row>
    <row r="21" spans="1:4" ht="33.75">
      <c r="A21" s="22" t="s">
        <v>35</v>
      </c>
      <c r="B21" s="5">
        <v>920</v>
      </c>
      <c r="C21" s="39">
        <v>119593.7</v>
      </c>
      <c r="D21" s="39">
        <v>114492.1</v>
      </c>
    </row>
    <row r="23" ht="15.75">
      <c r="A23" s="53" t="s">
        <v>116</v>
      </c>
    </row>
    <row r="24" ht="15.75">
      <c r="A24" s="53" t="s">
        <v>117</v>
      </c>
    </row>
    <row r="25" ht="15.75">
      <c r="A25" s="54"/>
    </row>
    <row r="26" ht="15.75">
      <c r="A26" s="53" t="s">
        <v>118</v>
      </c>
    </row>
    <row r="27" ht="15.75">
      <c r="A27" s="53" t="s">
        <v>119</v>
      </c>
    </row>
  </sheetData>
  <sheetProtection/>
  <mergeCells count="4">
    <mergeCell ref="A1:D1"/>
    <mergeCell ref="A2:D2"/>
    <mergeCell ref="A3:D3"/>
    <mergeCell ref="A4:D4"/>
  </mergeCells>
  <printOptions/>
  <pageMargins left="0.54" right="0.22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2023-10-19T08:03:58Z</cp:lastPrinted>
  <dcterms:created xsi:type="dcterms:W3CDTF">2004-11-26T10:08:21Z</dcterms:created>
  <dcterms:modified xsi:type="dcterms:W3CDTF">2023-10-20T06:09:09Z</dcterms:modified>
  <cp:category/>
  <cp:version/>
  <cp:contentType/>
  <cp:contentStatus/>
</cp:coreProperties>
</file>