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90" windowWidth="19035" windowHeight="12525"/>
  </bookViews>
  <sheets>
    <sheet name="1 Илова 1 полугодие 2017г." sheetId="2" r:id="rId1"/>
    <sheet name="2017 1 полугодие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08">#REF!</definedName>
    <definedName name="_Begin">#REF!</definedName>
    <definedName name="_End">#REF!</definedName>
    <definedName name="_StartInsert">#REF!</definedName>
    <definedName name="a_010">#REF!</definedName>
    <definedName name="a_010_03">#REF!</definedName>
    <definedName name="a_010_03o">'[1]Форма №5СТАТ'!$C$4</definedName>
    <definedName name="a_010_04">#REF!</definedName>
    <definedName name="a_010_05">#REF!</definedName>
    <definedName name="a_010_05o">'[2]Форма №5СТАТ'!$E$4</definedName>
    <definedName name="a_010_06">#REF!</definedName>
    <definedName name="a_010_06o">'[2]Форма №5СТАТ'!$F$4</definedName>
    <definedName name="a_010_07">#REF!</definedName>
    <definedName name="a_010_08">#REF!</definedName>
    <definedName name="a_010_08o">'[2]Форма №5СТАТ'!$I$4</definedName>
    <definedName name="a_010_09">#REF!</definedName>
    <definedName name="a_010_10">#REF!</definedName>
    <definedName name="a_010_11">#REF!</definedName>
    <definedName name="a_010_12">#REF!</definedName>
    <definedName name="a_011">#REF!</definedName>
    <definedName name="a_012">#REF!</definedName>
    <definedName name="a_020">#REF!</definedName>
    <definedName name="a_020_03">#REF!</definedName>
    <definedName name="a_020_03o">'[2]Форма №5СТАТ'!#REF!</definedName>
    <definedName name="a_020_04">#REF!</definedName>
    <definedName name="a_020_04o">'[2]Форма №5СТАТ'!#REF!</definedName>
    <definedName name="a_020_05">#REF!</definedName>
    <definedName name="a_020_05o">'[2]Форма №5СТАТ'!#REF!</definedName>
    <definedName name="a_020_06">#REF!</definedName>
    <definedName name="a_020_06o">'[2]Форма №5СТАТ'!#REF!</definedName>
    <definedName name="a_020_07">#REF!</definedName>
    <definedName name="a_020_07o">'[2]Форма №5СТАТ'!#REF!</definedName>
    <definedName name="a_020_08">#REF!</definedName>
    <definedName name="a_020_08o">'[2]Форма №5СТАТ'!#REF!</definedName>
    <definedName name="a_020_09">#REF!</definedName>
    <definedName name="a_020_10">#REF!</definedName>
    <definedName name="a_020_11">#REF!</definedName>
    <definedName name="a_020_12">#REF!</definedName>
    <definedName name="a_021">#REF!</definedName>
    <definedName name="a_022">#REF!</definedName>
    <definedName name="a_03">#REF!</definedName>
    <definedName name="a_030">#REF!</definedName>
    <definedName name="a_030_03">#REF!</definedName>
    <definedName name="a_030_04">#REF!</definedName>
    <definedName name="a_030_05">#REF!</definedName>
    <definedName name="a_030_06">#REF!</definedName>
    <definedName name="a_030_07">#REF!</definedName>
    <definedName name="a_030_08">#REF!</definedName>
    <definedName name="a_030_09">#REF!</definedName>
    <definedName name="a_030_10">#REF!</definedName>
    <definedName name="a_030_11">#REF!</definedName>
    <definedName name="a_030_12">#REF!</definedName>
    <definedName name="a_04">#REF!</definedName>
    <definedName name="a_040">#REF!</definedName>
    <definedName name="a_040_03">#REF!</definedName>
    <definedName name="a_040_04">#REF!</definedName>
    <definedName name="a_040_05">#REF!</definedName>
    <definedName name="a_040_06">#REF!</definedName>
    <definedName name="a_040_07">#REF!</definedName>
    <definedName name="a_040_08">#REF!</definedName>
    <definedName name="a_040_09">#REF!</definedName>
    <definedName name="a_040_10">#REF!</definedName>
    <definedName name="a_040_11">#REF!</definedName>
    <definedName name="a_040_12">#REF!</definedName>
    <definedName name="a_041_03">#REF!</definedName>
    <definedName name="a_041_04">#REF!</definedName>
    <definedName name="a_041_05">#REF!</definedName>
    <definedName name="a_041_06">#REF!</definedName>
    <definedName name="a_041_07">#REF!</definedName>
    <definedName name="a_041_08">#REF!</definedName>
    <definedName name="a_041_09">#REF!</definedName>
    <definedName name="a_041_10">#REF!</definedName>
    <definedName name="a_041_11">#REF!</definedName>
    <definedName name="a_041_12">#REF!</definedName>
    <definedName name="a_042_03">#REF!</definedName>
    <definedName name="a_042_04">#REF!</definedName>
    <definedName name="a_042_05">#REF!</definedName>
    <definedName name="a_042_06">#REF!</definedName>
    <definedName name="a_042_07">#REF!</definedName>
    <definedName name="a_042_08">#REF!</definedName>
    <definedName name="a_042_09">#REF!</definedName>
    <definedName name="a_042_10">#REF!</definedName>
    <definedName name="a_042_11">#REF!</definedName>
    <definedName name="a_042_12">#REF!</definedName>
    <definedName name="a_043_03">#REF!</definedName>
    <definedName name="a_043_04">#REF!</definedName>
    <definedName name="a_043_05">#REF!</definedName>
    <definedName name="a_043_06">#REF!</definedName>
    <definedName name="a_043_07">#REF!</definedName>
    <definedName name="a_043_08">#REF!</definedName>
    <definedName name="a_043_09">#REF!</definedName>
    <definedName name="a_043_10">#REF!</definedName>
    <definedName name="a_043_11">#REF!</definedName>
    <definedName name="a_043_12">#REF!</definedName>
    <definedName name="a_044_03">#REF!</definedName>
    <definedName name="a_044_04">#REF!</definedName>
    <definedName name="a_044_05">#REF!</definedName>
    <definedName name="a_044_06">#REF!</definedName>
    <definedName name="a_044_07">#REF!</definedName>
    <definedName name="a_044_08">#REF!</definedName>
    <definedName name="a_044_09">#REF!</definedName>
    <definedName name="a_044_10">#REF!</definedName>
    <definedName name="a_044_11">#REF!</definedName>
    <definedName name="a_044_12">#REF!</definedName>
    <definedName name="a_045_03">#REF!</definedName>
    <definedName name="a_045_04">#REF!</definedName>
    <definedName name="a_045_05">#REF!</definedName>
    <definedName name="a_045_06">#REF!</definedName>
    <definedName name="a_045_07">#REF!</definedName>
    <definedName name="a_045_08">#REF!</definedName>
    <definedName name="a_045_09">#REF!</definedName>
    <definedName name="a_045_10">#REF!</definedName>
    <definedName name="a_045_11">#REF!</definedName>
    <definedName name="a_045_12">#REF!</definedName>
    <definedName name="a_05">#REF!</definedName>
    <definedName name="a_050">#REF!</definedName>
    <definedName name="a_050_03">#REF!</definedName>
    <definedName name="a_050_04">#REF!</definedName>
    <definedName name="a_050_05">#REF!</definedName>
    <definedName name="a_050_06">#REF!</definedName>
    <definedName name="a_050_07">#REF!</definedName>
    <definedName name="a_050_08">#REF!</definedName>
    <definedName name="a_050_09">#REF!</definedName>
    <definedName name="a_050_10">#REF!</definedName>
    <definedName name="a_050_11">#REF!</definedName>
    <definedName name="a_050_12">#REF!</definedName>
    <definedName name="a_06">#REF!</definedName>
    <definedName name="a_060">#REF!</definedName>
    <definedName name="a_060_03">#REF!</definedName>
    <definedName name="a_060_04">#REF!</definedName>
    <definedName name="a_060_05">#REF!</definedName>
    <definedName name="a_060_06">#REF!</definedName>
    <definedName name="a_060_07">#REF!</definedName>
    <definedName name="a_060_08">#REF!</definedName>
    <definedName name="a_060_09">#REF!</definedName>
    <definedName name="a_060_10">#REF!</definedName>
    <definedName name="a_060_11">#REF!</definedName>
    <definedName name="a_060_12">#REF!</definedName>
    <definedName name="a_07">#REF!</definedName>
    <definedName name="a_070">#REF!</definedName>
    <definedName name="a_070_03">#REF!</definedName>
    <definedName name="a_070_04">#REF!</definedName>
    <definedName name="a_070_05">#REF!</definedName>
    <definedName name="a_070_06">#REF!</definedName>
    <definedName name="a_070_07">#REF!</definedName>
    <definedName name="a_070_08">#REF!</definedName>
    <definedName name="a_070_08o">'[2]Форма №5СТАТ'!$I$9</definedName>
    <definedName name="a_070_09">#REF!</definedName>
    <definedName name="a_070_10">#REF!</definedName>
    <definedName name="a_070_11">#REF!</definedName>
    <definedName name="a_070_12">#REF!</definedName>
    <definedName name="a_08">#REF!</definedName>
    <definedName name="a_080">#REF!</definedName>
    <definedName name="a_080_03">#REF!</definedName>
    <definedName name="a_080_03o">'[1]Форма №5СТАТ'!$C$14</definedName>
    <definedName name="a_080_04">#REF!</definedName>
    <definedName name="a_080_05">#REF!</definedName>
    <definedName name="a_080_05o">'[2]Форма №5СТАТ'!$E$14</definedName>
    <definedName name="a_080_06">#REF!</definedName>
    <definedName name="a_080_06o">'[2]Форма №5СТАТ'!$F$14</definedName>
    <definedName name="a_080_07">#REF!</definedName>
    <definedName name="a_080_08">#REF!</definedName>
    <definedName name="a_080_09">#REF!</definedName>
    <definedName name="a_080_10">#REF!</definedName>
    <definedName name="a_080_11">#REF!</definedName>
    <definedName name="a_080_12">#REF!</definedName>
    <definedName name="a_09">#REF!</definedName>
    <definedName name="a_090">#REF!</definedName>
    <definedName name="a_090_03">#REF!</definedName>
    <definedName name="a_090_04">#REF!</definedName>
    <definedName name="a_090_05">#REF!</definedName>
    <definedName name="a_090_06">#REF!</definedName>
    <definedName name="a_090_07">#REF!</definedName>
    <definedName name="a_090_08">#REF!</definedName>
    <definedName name="a_090_09">#REF!</definedName>
    <definedName name="a_090_10">#REF!</definedName>
    <definedName name="a_090_11">#REF!</definedName>
    <definedName name="a_090_12">#REF!</definedName>
    <definedName name="a_10">#REF!</definedName>
    <definedName name="a_100">#REF!</definedName>
    <definedName name="a_100_03">#REF!</definedName>
    <definedName name="a_100_04">#REF!</definedName>
    <definedName name="a_100_05">#REF!</definedName>
    <definedName name="a_100_06">#REF!</definedName>
    <definedName name="a_100_07">#REF!</definedName>
    <definedName name="a_100_08">#REF!</definedName>
    <definedName name="a_100_09">#REF!</definedName>
    <definedName name="a_100_10">#REF!</definedName>
    <definedName name="a_100_11">#REF!</definedName>
    <definedName name="a_100_12">#REF!</definedName>
    <definedName name="a_110">#REF!</definedName>
    <definedName name="a_110_03">#REF!</definedName>
    <definedName name="a_110_04">#REF!</definedName>
    <definedName name="a_110_05">#REF!</definedName>
    <definedName name="a_110_06">#REF!</definedName>
    <definedName name="a_110_07">#REF!</definedName>
    <definedName name="a_110_08">#REF!</definedName>
    <definedName name="a_110_09">#REF!</definedName>
    <definedName name="a_110_10">#REF!</definedName>
    <definedName name="a_110_11">#REF!</definedName>
    <definedName name="a_110_12">#REF!</definedName>
    <definedName name="a_120">#REF!</definedName>
    <definedName name="a_120_03">#REF!</definedName>
    <definedName name="a_120_04">#REF!</definedName>
    <definedName name="a_120_05">#REF!</definedName>
    <definedName name="a_120_06">#REF!</definedName>
    <definedName name="a_120_07">#REF!</definedName>
    <definedName name="a_120_08">#REF!</definedName>
    <definedName name="a_120_08o">'[2]Форма №5СТАТ'!#REF!</definedName>
    <definedName name="a_120_09">#REF!</definedName>
    <definedName name="a_120_10">#REF!</definedName>
    <definedName name="a_120_11">#REF!</definedName>
    <definedName name="a_120_12">#REF!</definedName>
    <definedName name="a_121_08o">'[2]Форма №5СТАТ'!#REF!</definedName>
    <definedName name="a_122_08o">'[2]Форма №5СТАТ'!#REF!</definedName>
    <definedName name="a_130">#REF!</definedName>
    <definedName name="a_130_03">#REF!</definedName>
    <definedName name="a_130_04">#REF!</definedName>
    <definedName name="a_130_05">#REF!</definedName>
    <definedName name="a_130_06">#REF!</definedName>
    <definedName name="a_130_07">#REF!</definedName>
    <definedName name="a_130_08">#REF!</definedName>
    <definedName name="a_130_09">#REF!</definedName>
    <definedName name="a_130_10">#REF!</definedName>
    <definedName name="a_130_11">#REF!</definedName>
    <definedName name="a_130_12">#REF!</definedName>
    <definedName name="a_131_03">#REF!</definedName>
    <definedName name="a_131_04">#REF!</definedName>
    <definedName name="a_131_05">#REF!</definedName>
    <definedName name="a_131_06">#REF!</definedName>
    <definedName name="a_131_07">#REF!</definedName>
    <definedName name="a_131_08">#REF!</definedName>
    <definedName name="a_131_09">#REF!</definedName>
    <definedName name="a_131_10">#REF!</definedName>
    <definedName name="a_131_11">#REF!</definedName>
    <definedName name="a_131_12">#REF!</definedName>
    <definedName name="a_132_03">#REF!</definedName>
    <definedName name="a_132_04">#REF!</definedName>
    <definedName name="a_132_05">#REF!</definedName>
    <definedName name="a_132_06">#REF!</definedName>
    <definedName name="a_132_07">#REF!</definedName>
    <definedName name="a_132_08">#REF!</definedName>
    <definedName name="a_132_09">#REF!</definedName>
    <definedName name="a_132_10">#REF!</definedName>
    <definedName name="a_132_11">#REF!</definedName>
    <definedName name="a_132_12">#REF!</definedName>
    <definedName name="a_140">#REF!</definedName>
    <definedName name="a_140_03">#REF!</definedName>
    <definedName name="a_140_04">#REF!</definedName>
    <definedName name="a_140_05">#REF!</definedName>
    <definedName name="a_140_06">#REF!</definedName>
    <definedName name="a_140_07">#REF!</definedName>
    <definedName name="a_150">#REF!</definedName>
    <definedName name="a_150_03">#REF!</definedName>
    <definedName name="a_150_04">#REF!</definedName>
    <definedName name="a_150_05">#REF!</definedName>
    <definedName name="a_150_06">#REF!</definedName>
    <definedName name="a_150_07">#REF!</definedName>
    <definedName name="a_152_03">#REF!</definedName>
    <definedName name="a_152_04">#REF!</definedName>
    <definedName name="a_152_05">#REF!</definedName>
    <definedName name="a_152_06">#REF!</definedName>
    <definedName name="a_152_07">#REF!</definedName>
    <definedName name="a_153_03">#REF!</definedName>
    <definedName name="a_153_04">#REF!</definedName>
    <definedName name="a_153_05">#REF!</definedName>
    <definedName name="a_153_06">#REF!</definedName>
    <definedName name="a_153_07">#REF!</definedName>
    <definedName name="a_160">#REF!</definedName>
    <definedName name="a_160_03">#REF!</definedName>
    <definedName name="a_160_04">#REF!</definedName>
    <definedName name="a_160_05">#REF!</definedName>
    <definedName name="a_160_06">#REF!</definedName>
    <definedName name="a_160_07">#REF!</definedName>
    <definedName name="a_160_08">#REF!</definedName>
    <definedName name="a_160_09">#REF!</definedName>
    <definedName name="a_160_10">#REF!</definedName>
    <definedName name="a_160_11">#REF!</definedName>
    <definedName name="a_160_12">#REF!</definedName>
    <definedName name="a_170">#REF!</definedName>
    <definedName name="a_170_03">#REF!</definedName>
    <definedName name="a_170_04">#REF!</definedName>
    <definedName name="a_170_05">#REF!</definedName>
    <definedName name="a_170_06">#REF!</definedName>
    <definedName name="a_170_07">#REF!</definedName>
    <definedName name="a_170_08">#REF!</definedName>
    <definedName name="a_170_09">#REF!</definedName>
    <definedName name="a_170_10">#REF!</definedName>
    <definedName name="a_170_11">#REF!</definedName>
    <definedName name="a_170_12">#REF!</definedName>
    <definedName name="a_180">#REF!</definedName>
    <definedName name="a_190">#REF!</definedName>
    <definedName name="a_200">#REF!</definedName>
    <definedName name="a_210">#REF!</definedName>
    <definedName name="a_220">#REF!</definedName>
    <definedName name="a_230">#REF!</definedName>
    <definedName name="a_240">#REF!</definedName>
    <definedName name="a_250">#REF!</definedName>
    <definedName name="a_260">#REF!</definedName>
    <definedName name="a_270">#REF!</definedName>
    <definedName name="a_280">#REF!</definedName>
    <definedName name="a_290">#REF!</definedName>
    <definedName name="a_300">#REF!</definedName>
    <definedName name="a_310">#REF!</definedName>
    <definedName name="AE1148677">'[3]Жиззах янги раз'!#REF!</definedName>
    <definedName name="BeginDebKred">#REF!</definedName>
    <definedName name="c_010">#REF!</definedName>
    <definedName name="c_011">#REF!</definedName>
    <definedName name="c_012">#REF!</definedName>
    <definedName name="c_013">#REF!</definedName>
    <definedName name="c_014">#REF!</definedName>
    <definedName name="c_020">#REF!</definedName>
    <definedName name="c_021">#REF!</definedName>
    <definedName name="c_022">#REF!</definedName>
    <definedName name="c_023">#REF!</definedName>
    <definedName name="c_024">#REF!</definedName>
    <definedName name="c_030">#REF!</definedName>
    <definedName name="c_031">#REF!</definedName>
    <definedName name="c_032">#REF!</definedName>
    <definedName name="c_040">#REF!</definedName>
    <definedName name="c_041">#REF!</definedName>
    <definedName name="c_042">#REF!</definedName>
    <definedName name="c_043">#REF!</definedName>
    <definedName name="c_044">#REF!</definedName>
    <definedName name="c_050">#REF!</definedName>
    <definedName name="c_051">#REF!</definedName>
    <definedName name="c_052">#REF!</definedName>
    <definedName name="c_053">#REF!</definedName>
    <definedName name="c_060">#REF!</definedName>
    <definedName name="c_070">#REF!</definedName>
    <definedName name="c_080">#REF!</definedName>
    <definedName name="cd_inn">#REF!</definedName>
    <definedName name="cd_name">#REF!</definedName>
    <definedName name="cd_num">#REF!</definedName>
    <definedName name="cd_okpo">#REF!</definedName>
    <definedName name="cd_seria">#REF!</definedName>
    <definedName name="cm_100">[2]Валюта!$C$4</definedName>
    <definedName name="cm_102">[2]Валюта!$C$7</definedName>
    <definedName name="cm_113">[2]Валюта!$C$14</definedName>
    <definedName name="d_010">#REF!</definedName>
    <definedName name="d_011">#REF!</definedName>
    <definedName name="d_012">#REF!</definedName>
    <definedName name="d_013">#REF!</definedName>
    <definedName name="d_014">#REF!</definedName>
    <definedName name="d_020">#REF!</definedName>
    <definedName name="d_021">#REF!</definedName>
    <definedName name="d_022">#REF!</definedName>
    <definedName name="d_023">#REF!</definedName>
    <definedName name="d_024">#REF!</definedName>
    <definedName name="d_030">#REF!</definedName>
    <definedName name="d_031">#REF!</definedName>
    <definedName name="d_032">#REF!</definedName>
    <definedName name="d_040">#REF!</definedName>
    <definedName name="d_041">#REF!</definedName>
    <definedName name="d_042">#REF!</definedName>
    <definedName name="d_043">#REF!</definedName>
    <definedName name="d_044">#REF!</definedName>
    <definedName name="d_050">#REF!</definedName>
    <definedName name="d_051">#REF!</definedName>
    <definedName name="d_052">#REF!</definedName>
    <definedName name="d_053">#REF!</definedName>
    <definedName name="d_060">#REF!</definedName>
    <definedName name="d_070">#REF!</definedName>
    <definedName name="d_080">#REF!</definedName>
    <definedName name="d_210">#REF!</definedName>
    <definedName name="d_220">#REF!</definedName>
    <definedName name="d_230">#REF!</definedName>
    <definedName name="d_240">#REF!</definedName>
    <definedName name="d_250">#REF!</definedName>
    <definedName name="d_260">#REF!</definedName>
    <definedName name="d_270">#REF!</definedName>
    <definedName name="d_280">#REF!</definedName>
    <definedName name="d_290">#REF!</definedName>
    <definedName name="d_300">#REF!</definedName>
    <definedName name="d_310">#REF!</definedName>
    <definedName name="d_320">#REF!</definedName>
    <definedName name="d_330">#REF!</definedName>
    <definedName name="d_340">#REF!</definedName>
    <definedName name="end">#REF!</definedName>
    <definedName name="f_210">#REF!</definedName>
    <definedName name="f_220">#REF!</definedName>
    <definedName name="f_230">#REF!</definedName>
    <definedName name="f_240">#REF!</definedName>
    <definedName name="f_250">#REF!</definedName>
    <definedName name="f_260">#REF!</definedName>
    <definedName name="f_270">#REF!</definedName>
    <definedName name="f_280">#REF!</definedName>
    <definedName name="f_290">#REF!</definedName>
    <definedName name="f_300">#REF!</definedName>
    <definedName name="f_310">#REF!</definedName>
    <definedName name="f_320">#REF!</definedName>
    <definedName name="f_330">#REF!</definedName>
    <definedName name="f_340">#REF!</definedName>
    <definedName name="gr1str217">#REF!</definedName>
    <definedName name="gr1str218">#REF!</definedName>
    <definedName name="gr1str219">#REF!</definedName>
    <definedName name="gr1str220">#REF!</definedName>
    <definedName name="gr1str221">#REF!</definedName>
    <definedName name="gr1str222">#REF!</definedName>
    <definedName name="gr1str223">#REF!</definedName>
    <definedName name="gr1str224">#REF!</definedName>
    <definedName name="gr1str225">#REF!</definedName>
    <definedName name="gr1str301">#REF!</definedName>
    <definedName name="gr1str302">#REF!</definedName>
    <definedName name="gr1str303">#REF!</definedName>
    <definedName name="gr1str304">#REF!</definedName>
    <definedName name="gr1str305">#REF!</definedName>
    <definedName name="gr1str306">#REF!</definedName>
    <definedName name="gr1str307">#REF!</definedName>
    <definedName name="gr1str308">#REF!</definedName>
    <definedName name="gr1str309">#REF!</definedName>
    <definedName name="gr1str310">#REF!</definedName>
    <definedName name="gr1str311">#REF!</definedName>
    <definedName name="gr1str312">#REF!</definedName>
    <definedName name="gr1str313">#REF!</definedName>
    <definedName name="gr1str314">#REF!</definedName>
    <definedName name="gr1str315">#REF!</definedName>
    <definedName name="gr1str316">#REF!</definedName>
    <definedName name="gr1str317">#REF!</definedName>
    <definedName name="gr1str318">#REF!</definedName>
    <definedName name="gr1str319">#REF!</definedName>
    <definedName name="gr1str320">#REF!</definedName>
    <definedName name="gr1str401">#REF!</definedName>
    <definedName name="gr1str402">#REF!</definedName>
    <definedName name="gr1str403">#REF!</definedName>
    <definedName name="gr1str404">#REF!</definedName>
    <definedName name="gr1str405">#REF!</definedName>
    <definedName name="gr1str406">#REF!</definedName>
    <definedName name="gr1str407">#REF!</definedName>
    <definedName name="gr1str408">#REF!</definedName>
    <definedName name="gr1str409">#REF!</definedName>
    <definedName name="gr1str410">#REF!</definedName>
    <definedName name="gr1str411">#REF!</definedName>
    <definedName name="gr1str412">#REF!</definedName>
    <definedName name="gr2str217">#REF!</definedName>
    <definedName name="gr2str218">#REF!</definedName>
    <definedName name="gr2str219">#REF!</definedName>
    <definedName name="gr2str220">#REF!</definedName>
    <definedName name="gr2str221">#REF!</definedName>
    <definedName name="gr2str222">#REF!</definedName>
    <definedName name="gr2str223">#REF!</definedName>
    <definedName name="gr2str224">#REF!</definedName>
    <definedName name="gr2str225">#REF!</definedName>
    <definedName name="hhh">#REF!</definedName>
    <definedName name="InnCol">#REF!,#REF!</definedName>
    <definedName name="jjkjkjkjkj">#REF!</definedName>
    <definedName name="l_020">#REF!</definedName>
    <definedName name="l_030">#REF!</definedName>
    <definedName name="l_040">#REF!</definedName>
    <definedName name="l_060">#REF!</definedName>
    <definedName name="l_070">#REF!</definedName>
    <definedName name="l_080">#REF!</definedName>
    <definedName name="l_090">#REF!</definedName>
    <definedName name="l_100">#REF!</definedName>
    <definedName name="l_110">#REF!</definedName>
    <definedName name="l_130">#REF!</definedName>
    <definedName name="l_135">#REF!</definedName>
    <definedName name="l_140">#REF!</definedName>
    <definedName name="l_145">#REF!</definedName>
    <definedName name="l_150">#REF!</definedName>
    <definedName name="l_160">#REF!</definedName>
    <definedName name="l_170">#REF!</definedName>
    <definedName name="l_180">#REF!</definedName>
    <definedName name="l_190">#REF!</definedName>
    <definedName name="l_200">#REF!</definedName>
    <definedName name="p_010">#REF!</definedName>
    <definedName name="p_050">#REF!</definedName>
    <definedName name="p_070">#REF!</definedName>
    <definedName name="p_100">#REF!</definedName>
    <definedName name="p_110">#REF!</definedName>
    <definedName name="p_120">#REF!</definedName>
    <definedName name="p_125">#REF!</definedName>
    <definedName name="p_130">#REF!</definedName>
    <definedName name="p_135">#REF!</definedName>
    <definedName name="p_140">#REF!</definedName>
    <definedName name="p_145">#REF!</definedName>
    <definedName name="p_150">#REF!</definedName>
    <definedName name="p_160">#REF!</definedName>
    <definedName name="p_170">#REF!</definedName>
    <definedName name="p_200">#REF!</definedName>
    <definedName name="p_320">#REF!</definedName>
    <definedName name="p_330">#REF!</definedName>
    <definedName name="p_340">#REF!</definedName>
    <definedName name="p_350">#REF!</definedName>
    <definedName name="p_360">#REF!</definedName>
    <definedName name="p_370">#REF!</definedName>
    <definedName name="p_380">#REF!</definedName>
    <definedName name="p_390">#REF!</definedName>
    <definedName name="p_400">#REF!</definedName>
    <definedName name="p_410">#REF!</definedName>
    <definedName name="p_420">#REF!</definedName>
    <definedName name="p_430">#REF!</definedName>
    <definedName name="p_440">#REF!</definedName>
    <definedName name="p_450">#REF!</definedName>
    <definedName name="p_460">#REF!</definedName>
    <definedName name="p_470">#REF!</definedName>
    <definedName name="p_480">#REF!</definedName>
    <definedName name="p_490">#REF!</definedName>
    <definedName name="p_500">#REF!</definedName>
    <definedName name="p_510">#REF!</definedName>
    <definedName name="p_520">#REF!</definedName>
    <definedName name="p_530">#REF!</definedName>
    <definedName name="p_540">#REF!</definedName>
    <definedName name="p_550">#REF!</definedName>
    <definedName name="Rasmot">#REF!</definedName>
    <definedName name="Results">[4]Results!#REF!</definedName>
    <definedName name="StartDebCred">#REF!</definedName>
    <definedName name="Tablica1Структура_рабочих_мест_по_формам_собственности_и_по_видам_деятельности_созданных">#REF!</definedName>
    <definedName name="А10">#REF!</definedName>
    <definedName name="А17">#REF!</definedName>
    <definedName name="А9">#REF!</definedName>
    <definedName name="аааа">#REF!</definedName>
    <definedName name="абду">#REF!</definedName>
    <definedName name="ав">#REF!</definedName>
    <definedName name="авлб">#REF!</definedName>
    <definedName name="Албина">#REF!</definedName>
    <definedName name="АП">#REF!</definedName>
    <definedName name="_xlnm.Database">[5]KAT2344!$C$2:$I$343</definedName>
    <definedName name="В5">#REF!</definedName>
    <definedName name="ва">#REF!</definedName>
    <definedName name="вова">#REF!</definedName>
    <definedName name="галла_нархи">'[6]Фориш 2003'!$O$4</definedName>
    <definedName name="галлаааа">'[7]Фориш 2003'!$O$4</definedName>
    <definedName name="дИРЕКЦИЯ_ПО_СТР_ВУ_РЕГ.ВОДОПРОВОДОВ">#REF!</definedName>
    <definedName name="доллар">[8]c!$C$1</definedName>
    <definedName name="жалаб">#REF!</definedName>
    <definedName name="ждждж">#REF!</definedName>
    <definedName name="жиззсвод">#REF!</definedName>
    <definedName name="жура">#REF!</definedName>
    <definedName name="_xlnm.Print_Titles">#REF!</definedName>
    <definedName name="Запрос1">#REF!</definedName>
    <definedName name="кейс">#REF!</definedName>
    <definedName name="коха">#REF!</definedName>
    <definedName name="Кўрсаткичлар">#REF!</definedName>
    <definedName name="Массив_обл">[9]Массив!$B$9:$C$21</definedName>
    <definedName name="МАЪЛУМОТ">#REF!</definedName>
    <definedName name="минг">#REF!</definedName>
    <definedName name="мингча">#REF!</definedName>
    <definedName name="нилуфар">#REF!</definedName>
    <definedName name="о">[4]Results!#REF!</definedName>
    <definedName name="_xlnm.Print_Area">#REF!</definedName>
    <definedName name="овкей">#REF!</definedName>
    <definedName name="олг">#REF!</definedName>
    <definedName name="оля">#REF!</definedName>
    <definedName name="п">[10]Массив!$B$9:$C$21</definedName>
    <definedName name="пор">#REF!</definedName>
    <definedName name="про">'[11]уюшмага10,09 холатига'!#REF!</definedName>
    <definedName name="прок">#REF!</definedName>
    <definedName name="Расходы">#REF!</definedName>
    <definedName name="с52">#REF!</definedName>
    <definedName name="свока">#REF!</definedName>
    <definedName name="СПРАВКА_О_ДЕБИТОРСКОЙ_И_КРЕДИТОРСКОЙ_ЗАДОЛЖЕННОСТЯХ">#REF!</definedName>
    <definedName name="сто">#REF!</definedName>
    <definedName name="Ташкилий_чора_тадбирлар__номи_ва_ишлаб_чиўариладиганг_маҳсулот">#REF!</definedName>
    <definedName name="тога">#REF!</definedName>
    <definedName name="у">#REF!</definedName>
    <definedName name="УКС">#REF!</definedName>
    <definedName name="фы">'[12]Фориш 2003'!$O$4</definedName>
    <definedName name="ш.ж._счетчик__сиз">#REF!</definedName>
    <definedName name="шурик">#REF!</definedName>
    <definedName name="ыцвуц">#REF!</definedName>
    <definedName name="ЭХА">#REF!</definedName>
    <definedName name="юб">#REF!</definedName>
    <definedName name="юю">#REF!</definedName>
  </definedNames>
  <calcPr calcId="144525"/>
</workbook>
</file>

<file path=xl/calcChain.xml><?xml version="1.0" encoding="utf-8"?>
<calcChain xmlns="http://schemas.openxmlformats.org/spreadsheetml/2006/main">
  <c r="D7" i="4" l="1"/>
  <c r="E7" i="4"/>
  <c r="E17" i="4" s="1"/>
  <c r="F7" i="4"/>
  <c r="G7" i="4"/>
  <c r="G17" i="4"/>
  <c r="H7" i="4"/>
  <c r="I7" i="4"/>
  <c r="I17" i="4"/>
  <c r="J7" i="4"/>
  <c r="J16" i="4" s="1"/>
  <c r="K7" i="4"/>
  <c r="K17" i="4" s="1"/>
  <c r="L7" i="4"/>
  <c r="M7" i="4"/>
  <c r="M17" i="4" s="1"/>
  <c r="N7" i="4"/>
  <c r="O8" i="4"/>
  <c r="O9" i="4"/>
  <c r="O10" i="4"/>
  <c r="O11" i="4"/>
  <c r="D12" i="4"/>
  <c r="E12" i="4"/>
  <c r="F12" i="4"/>
  <c r="O12" i="4" s="1"/>
  <c r="G12" i="4"/>
  <c r="G16" i="4" s="1"/>
  <c r="H12" i="4"/>
  <c r="I12" i="4"/>
  <c r="I16" i="4" s="1"/>
  <c r="J12" i="4"/>
  <c r="K12" i="4"/>
  <c r="K16" i="4"/>
  <c r="L12" i="4"/>
  <c r="M12" i="4"/>
  <c r="N12" i="4"/>
  <c r="N23" i="4" s="1"/>
  <c r="N25" i="4" s="1"/>
  <c r="N26" i="4" s="1"/>
  <c r="O13" i="4"/>
  <c r="O14" i="4"/>
  <c r="O15" i="4"/>
  <c r="D16" i="4"/>
  <c r="F16" i="4"/>
  <c r="H16" i="4"/>
  <c r="L16" i="4"/>
  <c r="N16" i="4"/>
  <c r="D17" i="4"/>
  <c r="F17" i="4"/>
  <c r="H17" i="4"/>
  <c r="J17" i="4"/>
  <c r="L17" i="4"/>
  <c r="N17" i="4"/>
  <c r="D18" i="4"/>
  <c r="F18" i="4"/>
  <c r="H18" i="4"/>
  <c r="L18" i="4"/>
  <c r="N18" i="4"/>
  <c r="D19" i="4"/>
  <c r="H19" i="4"/>
  <c r="J19" i="4"/>
  <c r="L19" i="4"/>
  <c r="N19" i="4"/>
  <c r="O20" i="4"/>
  <c r="D21" i="4"/>
  <c r="F21" i="4"/>
  <c r="G21" i="4"/>
  <c r="H21" i="4"/>
  <c r="I21" i="4"/>
  <c r="K21" i="4"/>
  <c r="L21" i="4"/>
  <c r="N21" i="4"/>
  <c r="O22" i="4"/>
  <c r="D23" i="4"/>
  <c r="H23" i="4"/>
  <c r="H25" i="4" s="1"/>
  <c r="H26" i="4" s="1"/>
  <c r="J23" i="4"/>
  <c r="J25" i="4" s="1"/>
  <c r="J26" i="4" s="1"/>
  <c r="L23" i="4"/>
  <c r="D25" i="4"/>
  <c r="D26" i="4" s="1"/>
  <c r="L25" i="4"/>
  <c r="L26" i="4" s="1"/>
  <c r="E27" i="4"/>
  <c r="O27" i="4" s="1"/>
  <c r="O31" i="4" s="1"/>
  <c r="J27" i="4"/>
  <c r="J28" i="4" s="1"/>
  <c r="O28" i="4" s="1"/>
  <c r="O29" i="4"/>
  <c r="O30" i="4"/>
  <c r="D31" i="4"/>
  <c r="E31" i="4"/>
  <c r="F31" i="4"/>
  <c r="G31" i="4"/>
  <c r="H31" i="4"/>
  <c r="I31" i="4"/>
  <c r="J31" i="4"/>
  <c r="K31" i="4"/>
  <c r="L31" i="4"/>
  <c r="M31" i="4"/>
  <c r="N31" i="4"/>
  <c r="O32" i="4"/>
  <c r="O33" i="4"/>
  <c r="O34" i="4"/>
  <c r="L6" i="2"/>
  <c r="M6" i="2"/>
  <c r="N6" i="2" s="1"/>
  <c r="N7" i="2"/>
  <c r="N8" i="2"/>
  <c r="D9" i="2"/>
  <c r="F9" i="2"/>
  <c r="G9" i="2"/>
  <c r="E9" i="2" s="1"/>
  <c r="H9" i="2"/>
  <c r="N9" i="2"/>
  <c r="E10" i="2"/>
  <c r="H10" i="2"/>
  <c r="N10" i="2"/>
  <c r="E11" i="2"/>
  <c r="H11" i="2"/>
  <c r="N11" i="2"/>
  <c r="E12" i="2"/>
  <c r="N12" i="2"/>
  <c r="D13" i="2"/>
  <c r="F13" i="2"/>
  <c r="G13" i="2"/>
  <c r="H13" i="2" s="1"/>
  <c r="N13" i="2"/>
  <c r="E14" i="2"/>
  <c r="H14" i="2"/>
  <c r="N14" i="2"/>
  <c r="E15" i="2"/>
  <c r="H15" i="2"/>
  <c r="E16" i="2"/>
  <c r="H16" i="2"/>
  <c r="E17" i="2"/>
  <c r="H17" i="2"/>
  <c r="E18" i="2"/>
  <c r="H18" i="2"/>
  <c r="E19" i="2"/>
  <c r="H19" i="2"/>
  <c r="E20" i="2"/>
  <c r="H20" i="2"/>
  <c r="E21" i="2"/>
  <c r="H21" i="2"/>
  <c r="D22" i="2"/>
  <c r="F22" i="2"/>
  <c r="D32" i="2"/>
  <c r="F32" i="2"/>
  <c r="D63" i="2"/>
  <c r="H63" i="2"/>
  <c r="M23" i="4"/>
  <c r="M25" i="4" s="1"/>
  <c r="M26" i="4" s="1"/>
  <c r="K23" i="4"/>
  <c r="K25" i="4"/>
  <c r="K26" i="4" s="1"/>
  <c r="I23" i="4"/>
  <c r="I25" i="4" s="1"/>
  <c r="I26" i="4" s="1"/>
  <c r="G23" i="4"/>
  <c r="G25" i="4"/>
  <c r="G26" i="4" s="1"/>
  <c r="E23" i="4"/>
  <c r="E25" i="4" s="1"/>
  <c r="E26" i="4" s="1"/>
  <c r="M19" i="4"/>
  <c r="K19" i="4"/>
  <c r="G19" i="4"/>
  <c r="E19" i="4"/>
  <c r="M18" i="4"/>
  <c r="K18" i="4"/>
  <c r="I18" i="4"/>
  <c r="G18" i="4"/>
  <c r="E18" i="4"/>
  <c r="O19" i="4" l="1"/>
  <c r="E13" i="2"/>
  <c r="M16" i="4"/>
  <c r="E16" i="4"/>
  <c r="O7" i="4"/>
  <c r="F23" i="4"/>
  <c r="F25" i="4" s="1"/>
  <c r="F26" i="4" s="1"/>
  <c r="J21" i="4"/>
  <c r="F19" i="4"/>
  <c r="J18" i="4"/>
  <c r="G22" i="2"/>
  <c r="I19" i="4"/>
  <c r="M21" i="4"/>
  <c r="E21" i="4"/>
  <c r="H22" i="2" l="1"/>
  <c r="E22" i="2"/>
  <c r="O17" i="4"/>
  <c r="O18" i="4"/>
  <c r="O21" i="4"/>
  <c r="O23" i="4"/>
  <c r="O25" i="4" s="1"/>
  <c r="O26" i="4" s="1"/>
  <c r="O16" i="4"/>
</calcChain>
</file>

<file path=xl/sharedStrings.xml><?xml version="1.0" encoding="utf-8"?>
<sst xmlns="http://schemas.openxmlformats.org/spreadsheetml/2006/main" count="288" uniqueCount="217">
  <si>
    <t xml:space="preserve">Фаргона вилояти "Дори-Дармон"  акциядорлик жамиятининг     </t>
  </si>
  <si>
    <t>1-Илова</t>
  </si>
  <si>
    <t>V.Иш хаки жамгармаси</t>
  </si>
  <si>
    <t>минг. сумда</t>
  </si>
  <si>
    <t xml:space="preserve">ходимлар </t>
  </si>
  <si>
    <t xml:space="preserve">Иш хаки </t>
  </si>
  <si>
    <t>Уртача 1ойлик</t>
  </si>
  <si>
    <t>I. Молиявий хужалик фаолияти натижалари                                            (минг сум)</t>
  </si>
  <si>
    <t>сони</t>
  </si>
  <si>
    <t>суммаси</t>
  </si>
  <si>
    <t>иш хаки</t>
  </si>
  <si>
    <t>т/р</t>
  </si>
  <si>
    <t>Номи</t>
  </si>
  <si>
    <t>Утган</t>
  </si>
  <si>
    <t>Жами йил бошидан</t>
  </si>
  <si>
    <t>(1 ходимга)</t>
  </si>
  <si>
    <t>йилнинг</t>
  </si>
  <si>
    <t>йилнинг шу</t>
  </si>
  <si>
    <t>Режага нисб.</t>
  </si>
  <si>
    <t>Хисобот даврида хисобланган иш хаки жамгармаси</t>
  </si>
  <si>
    <t>шу даврига</t>
  </si>
  <si>
    <t>даврига</t>
  </si>
  <si>
    <t>Режа</t>
  </si>
  <si>
    <t>Амалда</t>
  </si>
  <si>
    <t>%</t>
  </si>
  <si>
    <t xml:space="preserve"> шу жумладан:   бошкарув ходимлари   </t>
  </si>
  <si>
    <t>(амалда)</t>
  </si>
  <si>
    <t>нисбатан %</t>
  </si>
  <si>
    <t>дорихоналарда</t>
  </si>
  <si>
    <t>1.</t>
  </si>
  <si>
    <t>Жами товар айланмаси</t>
  </si>
  <si>
    <t>шахобчаларда</t>
  </si>
  <si>
    <t>а)</t>
  </si>
  <si>
    <t>шу жумладан: Улгуржи</t>
  </si>
  <si>
    <t>КВП лардаги шахобчаларда</t>
  </si>
  <si>
    <t>б)</t>
  </si>
  <si>
    <t>Чакана</t>
  </si>
  <si>
    <t>кучма дорихонада</t>
  </si>
  <si>
    <t>Ички тизим буйича</t>
  </si>
  <si>
    <t>Х</t>
  </si>
  <si>
    <t>бошка ходимлар</t>
  </si>
  <si>
    <t>2.</t>
  </si>
  <si>
    <t>Махсулот сотишнинг ялпи фойдаси</t>
  </si>
  <si>
    <t>шундан улгуржи савдо устамаси</t>
  </si>
  <si>
    <t xml:space="preserve">              чакана савдо устамаси</t>
  </si>
  <si>
    <t>3.</t>
  </si>
  <si>
    <t>Муомула харажатлари</t>
  </si>
  <si>
    <t xml:space="preserve">ДПМлари </t>
  </si>
  <si>
    <t>Имтиезли рецептлар буйича</t>
  </si>
  <si>
    <t>4.</t>
  </si>
  <si>
    <t>Асосий фаолиятнинг бошка даромаллари</t>
  </si>
  <si>
    <t>буйича</t>
  </si>
  <si>
    <t>(шу жумладан тариф)</t>
  </si>
  <si>
    <t>Бюджетдан молиялаштириш микдори</t>
  </si>
  <si>
    <t xml:space="preserve">               -</t>
  </si>
  <si>
    <t xml:space="preserve"> -</t>
  </si>
  <si>
    <t>5.</t>
  </si>
  <si>
    <t>Молиявий фаолиятнинг даромадлари</t>
  </si>
  <si>
    <t>Хисобот даври бошига карзи</t>
  </si>
  <si>
    <t>6.</t>
  </si>
  <si>
    <t>Молиявий фаолият буйича харажатлари</t>
  </si>
  <si>
    <t>Берилган товарлар суммаси</t>
  </si>
  <si>
    <t>7.</t>
  </si>
  <si>
    <t>Даромаддан солик</t>
  </si>
  <si>
    <t xml:space="preserve">Амалда туланган пул суммаси </t>
  </si>
  <si>
    <t>8.</t>
  </si>
  <si>
    <t>Соф фойда</t>
  </si>
  <si>
    <t>Хисобот даври охирига карзи</t>
  </si>
  <si>
    <t>Коэффициент курсаткичлари</t>
  </si>
  <si>
    <t>Уртача улгуржи савдо устамаси, %</t>
  </si>
  <si>
    <t>VII.Корхона савдо тармоклари сони</t>
  </si>
  <si>
    <t>Уртача чакана савдо устамаси, %</t>
  </si>
  <si>
    <t>Савдо тармоги</t>
  </si>
  <si>
    <t>Хисобот даври</t>
  </si>
  <si>
    <t>Даромадлилик, %</t>
  </si>
  <si>
    <t>бошига</t>
  </si>
  <si>
    <t>охирига</t>
  </si>
  <si>
    <t>Уртача харажат, %</t>
  </si>
  <si>
    <t>Дорихоналар</t>
  </si>
  <si>
    <t>Уртача товар колдиги, кунда</t>
  </si>
  <si>
    <t>Шахобчалар</t>
  </si>
  <si>
    <t>Самарадорлик даражаси %</t>
  </si>
  <si>
    <t>шу жумладан КВПлардаги шахобчалар</t>
  </si>
  <si>
    <t>II. Дивиденд туловлари (акциядорлик жамиятлари буйича)</t>
  </si>
  <si>
    <t>шу жумладан кучма шахобчалар</t>
  </si>
  <si>
    <t>Якунланган йил учун</t>
  </si>
  <si>
    <t>Хисобланди</t>
  </si>
  <si>
    <t>Туланди</t>
  </si>
  <si>
    <t>Жами</t>
  </si>
  <si>
    <t>VIII.Корхонада янги очилган иш уринлари</t>
  </si>
  <si>
    <t>шу жумладан: жамоа улуши</t>
  </si>
  <si>
    <t>Лавозим номи</t>
  </si>
  <si>
    <t>компания улуши</t>
  </si>
  <si>
    <t>Провизор</t>
  </si>
  <si>
    <t>эркин савдо</t>
  </si>
  <si>
    <t>Фармацевт</t>
  </si>
  <si>
    <t>чет эл инвесторлари</t>
  </si>
  <si>
    <t>КВП кошидаги шахобча мудири</t>
  </si>
  <si>
    <t>улчов</t>
  </si>
  <si>
    <t>ва бошкалар</t>
  </si>
  <si>
    <t>бирлик</t>
  </si>
  <si>
    <t>Низом жамгармаси</t>
  </si>
  <si>
    <t>минг.сум</t>
  </si>
  <si>
    <t>Рахбар._____Турсунов М.А______</t>
  </si>
  <si>
    <t>"Дори-Дармон"АКнинг</t>
  </si>
  <si>
    <t>Акциялар сони</t>
  </si>
  <si>
    <t>дона</t>
  </si>
  <si>
    <t>(ф.и.ш)</t>
  </si>
  <si>
    <t xml:space="preserve">бошкарув раиси </t>
  </si>
  <si>
    <t>Акциялар наминал киймати</t>
  </si>
  <si>
    <t>сум</t>
  </si>
  <si>
    <t>А.А. Камилов</t>
  </si>
  <si>
    <t>Бир оддий акцияга туланган девиденд</t>
  </si>
  <si>
    <t>Бир имтиёзли акцияга туланган девиденд</t>
  </si>
  <si>
    <t>М.П.            ___________________</t>
  </si>
  <si>
    <t>_____________________</t>
  </si>
  <si>
    <t>Наминал кийматга нисбатан</t>
  </si>
  <si>
    <t>(имзо)</t>
  </si>
  <si>
    <t xml:space="preserve">                                                                     III. Жорий актив ва пассивлар</t>
  </si>
  <si>
    <t>(ф.и.ш.  имзо)</t>
  </si>
  <si>
    <t>Жорий актив ва пассивлар</t>
  </si>
  <si>
    <t>Ижрочи:___Валькова Н.Н._________________________</t>
  </si>
  <si>
    <t>(ф.и.ш.имзо)</t>
  </si>
  <si>
    <t>Товар колдиги</t>
  </si>
  <si>
    <t>Жами дебиторлар</t>
  </si>
  <si>
    <t>Жами кредиторлар</t>
  </si>
  <si>
    <t>Келгуси давр харажатлар</t>
  </si>
  <si>
    <t>Пул маблаглари</t>
  </si>
  <si>
    <t>Товар келиб тушиши</t>
  </si>
  <si>
    <t>Сумма</t>
  </si>
  <si>
    <t>Пул туловлари</t>
  </si>
  <si>
    <t>Чет эл фирмаларидан импорт буйича</t>
  </si>
  <si>
    <t>Конвертацияга</t>
  </si>
  <si>
    <t>Ички тизимдан</t>
  </si>
  <si>
    <t>Ички тизимга</t>
  </si>
  <si>
    <t>Кооперацион.биржада тузилган</t>
  </si>
  <si>
    <t>шартномалар буйича</t>
  </si>
  <si>
    <t>Бошка махаллий ишлаб чикарувчилардан</t>
  </si>
  <si>
    <t>Бошка махаллий ишлаб чикарувчиларга</t>
  </si>
  <si>
    <t xml:space="preserve">Бошка улгуржи мол етказиб </t>
  </si>
  <si>
    <t>берувчилардан</t>
  </si>
  <si>
    <t>берувчиларга</t>
  </si>
  <si>
    <t>ЖАМИ</t>
  </si>
  <si>
    <r>
      <t xml:space="preserve">VI.УзР ССВлигига карашли ДПМ билан узаро муносабатлар   </t>
    </r>
    <r>
      <rPr>
        <sz val="9"/>
        <rFont val="Times New Roman"/>
        <family val="1"/>
        <charset val="204"/>
      </rPr>
      <t>минг. сумда</t>
    </r>
  </si>
  <si>
    <r>
      <t xml:space="preserve">                        IY. Мол етказиб берувчилар билан узаро муносабатлар                              </t>
    </r>
    <r>
      <rPr>
        <sz val="9"/>
        <rFont val="Times New Roman"/>
        <family val="1"/>
        <charset val="204"/>
      </rPr>
      <t>(минг сумда)</t>
    </r>
  </si>
  <si>
    <t xml:space="preserve">  2017 йил I ярим йиллик  хисоботи</t>
  </si>
  <si>
    <t>ижтимоий дорихоналарда</t>
  </si>
  <si>
    <t>КОП лардаги шахобчаларда</t>
  </si>
  <si>
    <t>2017 йил I ярим йиллик</t>
  </si>
  <si>
    <t>Основные технико-экономические показатели работы</t>
  </si>
  <si>
    <t>АО "Фергана Дори-Дармон" за  I полугодие 2017 года.</t>
  </si>
  <si>
    <t>№</t>
  </si>
  <si>
    <t>ПОКАЗАТЕЛИ</t>
  </si>
  <si>
    <t>Ед. изм</t>
  </si>
  <si>
    <t xml:space="preserve">Хозрасчётные центральные аптеки </t>
  </si>
  <si>
    <t>Апт.№ 1</t>
  </si>
  <si>
    <t>Апт.№ 2</t>
  </si>
  <si>
    <t>Апт.№ 4</t>
  </si>
  <si>
    <t>Апт.№ 5</t>
  </si>
  <si>
    <t>Апт.№ 6</t>
  </si>
  <si>
    <t>Апт.№ 7</t>
  </si>
  <si>
    <t>Апт.№ 8</t>
  </si>
  <si>
    <t>Апт.№ 9</t>
  </si>
  <si>
    <t>Апт.№ 10</t>
  </si>
  <si>
    <t>Апт.№ 11</t>
  </si>
  <si>
    <t xml:space="preserve">Авиценна </t>
  </si>
  <si>
    <t xml:space="preserve">Гален </t>
  </si>
  <si>
    <t xml:space="preserve">Гулхаё </t>
  </si>
  <si>
    <t xml:space="preserve"> Пап </t>
  </si>
  <si>
    <t xml:space="preserve">Наматак </t>
  </si>
  <si>
    <t xml:space="preserve">Сардор </t>
  </si>
  <si>
    <t xml:space="preserve">Рошидон </t>
  </si>
  <si>
    <t xml:space="preserve">Нажот </t>
  </si>
  <si>
    <t>Сох№25</t>
  </si>
  <si>
    <t xml:space="preserve">Багдад </t>
  </si>
  <si>
    <t xml:space="preserve">База </t>
  </si>
  <si>
    <t xml:space="preserve">ИТОГО: </t>
  </si>
  <si>
    <t>Товарооборт</t>
  </si>
  <si>
    <t>т.с</t>
  </si>
  <si>
    <t xml:space="preserve"> в т.ч. оптовый</t>
  </si>
  <si>
    <t xml:space="preserve"> в т.ч. розничный</t>
  </si>
  <si>
    <t>Отпущено медкикаментов в ЛПУ</t>
  </si>
  <si>
    <t>в т.ч. по льготным рецептам</t>
  </si>
  <si>
    <t xml:space="preserve"> Доходы</t>
  </si>
  <si>
    <t xml:space="preserve"> в т.ч. наценка</t>
  </si>
  <si>
    <t>в т.ч. доход от производства</t>
  </si>
  <si>
    <t xml:space="preserve"> в т.ч. прочие доходы</t>
  </si>
  <si>
    <t xml:space="preserve">%  Дохода к т/об </t>
  </si>
  <si>
    <t xml:space="preserve">% Наценка к т/об </t>
  </si>
  <si>
    <t>Наценка к покупной стоим.</t>
  </si>
  <si>
    <t>%Валов доход к покуп.стоим.</t>
  </si>
  <si>
    <t>Издержки</t>
  </si>
  <si>
    <t>в % к общему товарообор.</t>
  </si>
  <si>
    <t>Прочие расходы</t>
  </si>
  <si>
    <t xml:space="preserve">        -</t>
  </si>
  <si>
    <t xml:space="preserve">      -</t>
  </si>
  <si>
    <t xml:space="preserve">       -</t>
  </si>
  <si>
    <t>Прибыль балансовая</t>
  </si>
  <si>
    <t>Налог на товарооборот</t>
  </si>
  <si>
    <t>Чистая прибыль</t>
  </si>
  <si>
    <t>Рентабельность</t>
  </si>
  <si>
    <t>Фонд оплаты труда</t>
  </si>
  <si>
    <t>Един. социал.налог 25%</t>
  </si>
  <si>
    <t>Списоч. численность на 01.04.17</t>
  </si>
  <si>
    <t>чел</t>
  </si>
  <si>
    <t>Среднемес.числ-ность с совм. Работ.</t>
  </si>
  <si>
    <t>Среднемесячная зарплата .</t>
  </si>
  <si>
    <t>сум.</t>
  </si>
  <si>
    <t xml:space="preserve">Остаток мед в оптов. ценах. </t>
  </si>
  <si>
    <t>т.с.</t>
  </si>
  <si>
    <t>Товарооборот по производст.</t>
  </si>
  <si>
    <t>Терминал</t>
  </si>
  <si>
    <t>Председатель правления</t>
  </si>
  <si>
    <t xml:space="preserve">                                                АО «Фергана Дори-Дармон»: </t>
  </si>
  <si>
    <t xml:space="preserve">           </t>
  </si>
  <si>
    <t xml:space="preserve">Главный бухгалтер: </t>
  </si>
  <si>
    <t xml:space="preserve">Ст. экономист: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</si>
</sst>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_р_._-;\-* #,##0.00_р_._-;_-* &quot;-&quot;??_р_._-;_-@_-"/>
    <numFmt numFmtId="165" formatCode="0.0"/>
    <numFmt numFmtId="166" formatCode="0.000"/>
    <numFmt numFmtId="167" formatCode="\$#.00"/>
    <numFmt numFmtId="168" formatCode="#"/>
    <numFmt numFmtId="169" formatCode="%#.00"/>
    <numFmt numFmtId="170" formatCode="#\,##0.00"/>
    <numFmt numFmtId="171" formatCode="#.00"/>
    <numFmt numFmtId="172" formatCode="_-* #,##0.00\ _?_._-;\-* #,##0.00\ _?_._-;_-* &quot;-&quot;??\ _?_._-;_-@_-"/>
    <numFmt numFmtId="173" formatCode="_-* #,##0.00\ &quot;?.&quot;_-;\-* #,##0.00\ &quot;?.&quot;_-;_-* &quot;-&quot;??\ &quot;?.&quot;_-;_-@_-"/>
    <numFmt numFmtId="174" formatCode="_-* #,##0\ &quot;d.&quot;_-;\-* #,##0\ &quot;d.&quot;_-;_-* &quot;-&quot;\ &quot;d.&quot;_-;_-@_-"/>
    <numFmt numFmtId="175" formatCode="_-* #,##0.00\ &quot;d.&quot;_-;\-* #,##0.00\ &quot;d.&quot;_-;_-* &quot;-&quot;??\ &quot;d.&quot;_-;_-@_-"/>
    <numFmt numFmtId="176" formatCode="_-* #,##0.00[$€-1]_-;\-* #,##0.00[$€-1]_-;_-* &quot;-&quot;??[$€-1]_-"/>
    <numFmt numFmtId="177" formatCode="_-* #,##0\ _d_._-;\-* #,##0\ _d_._-;_-* &quot;-&quot;\ _d_._-;_-@_-"/>
    <numFmt numFmtId="178" formatCode="_-* #,##0.00\ _d_._-;\-* #,##0.00\ _d_._-;_-* &quot;-&quot;??\ _d_._-;_-@_-"/>
    <numFmt numFmtId="179" formatCode="_-* #,##0\ _?_._-;\-* #,##0\ _?_._-;_-* &quot;-&quot;\ _?_._-;_-@_-"/>
    <numFmt numFmtId="180" formatCode="_(* #,##0.00_);_(* \(#,##0.00\);_(* &quot;-&quot;??_);_(@_)"/>
  </numFmts>
  <fonts count="6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Courier"/>
      <family val="1"/>
      <charset val="204"/>
    </font>
    <font>
      <sz val="12"/>
      <color indexed="35"/>
      <name val="Courier"/>
      <family val="1"/>
      <charset val="204"/>
    </font>
    <font>
      <sz val="10"/>
      <color indexed="35"/>
      <name val="Courier"/>
      <family val="1"/>
      <charset val="204"/>
    </font>
    <font>
      <u/>
      <sz val="7.5"/>
      <color indexed="12"/>
      <name val="Arial Cyr"/>
      <charset val="204"/>
    </font>
    <font>
      <u/>
      <sz val="7.5"/>
      <color indexed="36"/>
      <name val="Arial Cyr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b/>
      <sz val="18"/>
      <color indexed="8"/>
      <name val="Courier"/>
      <family val="1"/>
      <charset val="204"/>
    </font>
    <font>
      <b/>
      <sz val="12"/>
      <color indexed="8"/>
      <name val="Courie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0"/>
      <name val="Courier"/>
      <family val="1"/>
      <charset val="204"/>
    </font>
    <font>
      <sz val="10"/>
      <color indexed="72"/>
      <name val="Courier"/>
      <family val="1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Arial Cyr"/>
      <charset val="204"/>
    </font>
    <font>
      <sz val="12"/>
      <color indexed="0"/>
      <name val="Courier"/>
      <family val="1"/>
      <charset val="204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0"/>
      <name val="Calibri"/>
      <family val="2"/>
      <charset val="204"/>
    </font>
    <font>
      <b/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18"/>
      <name val="Calibri"/>
      <family val="2"/>
      <charset val="204"/>
    </font>
    <font>
      <i/>
      <sz val="11"/>
      <color indexed="22"/>
      <name val="Calibri"/>
      <family val="2"/>
      <charset val="204"/>
    </font>
    <font>
      <sz val="8"/>
      <name val="Arial"/>
      <family val="2"/>
      <charset val="204"/>
    </font>
    <font>
      <sz val="11"/>
      <color indexed="46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35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752">
    <xf numFmtId="0" fontId="0" fillId="0" borderId="0"/>
    <xf numFmtId="167" fontId="24" fillId="0" borderId="0">
      <protection locked="0"/>
    </xf>
    <xf numFmtId="168" fontId="24" fillId="0" borderId="1">
      <protection locked="0"/>
    </xf>
    <xf numFmtId="169" fontId="24" fillId="0" borderId="0">
      <protection locked="0"/>
    </xf>
    <xf numFmtId="170" fontId="24" fillId="0" borderId="0">
      <protection locked="0"/>
    </xf>
    <xf numFmtId="171" fontId="24" fillId="0" borderId="0">
      <protection locked="0"/>
    </xf>
    <xf numFmtId="168" fontId="25" fillId="0" borderId="0">
      <protection locked="0"/>
    </xf>
    <xf numFmtId="168" fontId="26" fillId="0" borderId="0">
      <protection locked="0"/>
    </xf>
    <xf numFmtId="168" fontId="26" fillId="0" borderId="0">
      <protection locked="0"/>
    </xf>
    <xf numFmtId="168" fontId="26" fillId="0" borderId="0">
      <protection locked="0"/>
    </xf>
    <xf numFmtId="168" fontId="26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172" fontId="6" fillId="0" borderId="0" applyFont="0" applyFill="0" applyBorder="0" applyAlignment="0" applyProtection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29" fillId="0" borderId="1">
      <protection locked="0"/>
    </xf>
    <xf numFmtId="0" fontId="29" fillId="0" borderId="0">
      <protection locked="0"/>
    </xf>
    <xf numFmtId="0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0" fontId="29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29" fillId="0" borderId="1">
      <protection locked="0"/>
    </xf>
    <xf numFmtId="168" fontId="31" fillId="0" borderId="0">
      <protection locked="0"/>
    </xf>
    <xf numFmtId="168" fontId="32" fillId="0" borderId="0">
      <protection locked="0"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9" borderId="0" applyNumberFormat="0" applyBorder="0" applyAlignment="0" applyProtection="0"/>
    <xf numFmtId="0" fontId="33" fillId="14" borderId="0" applyNumberFormat="0" applyBorder="0" applyAlignment="0" applyProtection="0"/>
    <xf numFmtId="0" fontId="33" fillId="5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9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68" fontId="35" fillId="0" borderId="0">
      <protection locked="0"/>
    </xf>
    <xf numFmtId="168" fontId="35" fillId="0" borderId="0">
      <protection locked="0"/>
    </xf>
    <xf numFmtId="168" fontId="36" fillId="0" borderId="0">
      <protection locked="0"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5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37" fillId="3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168" fontId="35" fillId="0" borderId="0">
      <protection locked="0"/>
    </xf>
    <xf numFmtId="0" fontId="45" fillId="0" borderId="0"/>
    <xf numFmtId="168" fontId="46" fillId="0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47" fillId="7" borderId="2" applyNumberFormat="0" applyAlignment="0" applyProtection="0"/>
    <xf numFmtId="0" fontId="48" fillId="0" borderId="7" applyNumberFormat="0" applyFill="0" applyAlignment="0" applyProtection="0"/>
    <xf numFmtId="0" fontId="49" fillId="28" borderId="0" applyNumberFormat="0" applyBorder="0" applyAlignment="0" applyProtection="0"/>
    <xf numFmtId="0" fontId="6" fillId="0" borderId="0"/>
    <xf numFmtId="0" fontId="33" fillId="17" borderId="8" applyNumberFormat="0" applyFont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35" fillId="0" borderId="0">
      <protection locked="0"/>
    </xf>
    <xf numFmtId="168" fontId="35" fillId="0" borderId="0">
      <protection locked="0"/>
    </xf>
    <xf numFmtId="168" fontId="36" fillId="0" borderId="0">
      <protection locked="0"/>
    </xf>
    <xf numFmtId="0" fontId="50" fillId="26" borderId="9" applyNumberFormat="0" applyAlignment="0" applyProtection="0"/>
    <xf numFmtId="0" fontId="6" fillId="0" borderId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2" applyNumberFormat="0" applyAlignment="0" applyProtection="0"/>
    <xf numFmtId="0" fontId="54" fillId="9" borderId="8" applyNumberFormat="0" applyAlignment="0" applyProtection="0"/>
    <xf numFmtId="0" fontId="54" fillId="9" borderId="8" applyNumberFormat="0" applyAlignment="0" applyProtection="0"/>
    <xf numFmtId="0" fontId="54" fillId="9" borderId="8" applyNumberFormat="0" applyAlignment="0" applyProtection="0"/>
    <xf numFmtId="0" fontId="54" fillId="9" borderId="8" applyNumberFormat="0" applyAlignment="0" applyProtection="0"/>
    <xf numFmtId="0" fontId="54" fillId="9" borderId="8" applyNumberFormat="0" applyAlignment="0" applyProtection="0"/>
    <xf numFmtId="0" fontId="54" fillId="9" borderId="8" applyNumberFormat="0" applyAlignment="0" applyProtection="0"/>
    <xf numFmtId="0" fontId="54" fillId="9" borderId="8" applyNumberFormat="0" applyAlignment="0" applyProtection="0"/>
    <xf numFmtId="0" fontId="54" fillId="9" borderId="8" applyNumberFormat="0" applyAlignment="0" applyProtection="0"/>
    <xf numFmtId="0" fontId="54" fillId="9" borderId="8" applyNumberFormat="0" applyAlignment="0" applyProtection="0"/>
    <xf numFmtId="0" fontId="54" fillId="9" borderId="8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54" fillId="9" borderId="8" applyNumberFormat="0" applyAlignment="0" applyProtection="0"/>
    <xf numFmtId="0" fontId="54" fillId="9" borderId="8" applyNumberFormat="0" applyAlignment="0" applyProtection="0"/>
    <xf numFmtId="0" fontId="54" fillId="9" borderId="8" applyNumberFormat="0" applyAlignment="0" applyProtection="0"/>
    <xf numFmtId="0" fontId="54" fillId="9" borderId="8" applyNumberFormat="0" applyAlignment="0" applyProtection="0"/>
    <xf numFmtId="0" fontId="54" fillId="9" borderId="8" applyNumberFormat="0" applyAlignment="0" applyProtection="0"/>
    <xf numFmtId="0" fontId="54" fillId="9" borderId="8" applyNumberFormat="0" applyAlignment="0" applyProtection="0"/>
    <xf numFmtId="0" fontId="54" fillId="9" borderId="8" applyNumberFormat="0" applyAlignment="0" applyProtection="0"/>
    <xf numFmtId="0" fontId="54" fillId="9" borderId="8" applyNumberFormat="0" applyAlignment="0" applyProtection="0"/>
    <xf numFmtId="0" fontId="54" fillId="9" borderId="8" applyNumberFormat="0" applyAlignment="0" applyProtection="0"/>
    <xf numFmtId="0" fontId="54" fillId="9" borderId="8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54" fillId="9" borderId="8" applyNumberFormat="0" applyAlignment="0" applyProtection="0"/>
    <xf numFmtId="0" fontId="54" fillId="9" borderId="8" applyNumberFormat="0" applyAlignment="0" applyProtection="0"/>
    <xf numFmtId="0" fontId="54" fillId="9" borderId="8" applyNumberFormat="0" applyAlignment="0" applyProtection="0"/>
    <xf numFmtId="0" fontId="54" fillId="9" borderId="8" applyNumberFormat="0" applyAlignment="0" applyProtection="0"/>
    <xf numFmtId="0" fontId="54" fillId="9" borderId="8" applyNumberFormat="0" applyAlignment="0" applyProtection="0"/>
    <xf numFmtId="0" fontId="54" fillId="9" borderId="8" applyNumberFormat="0" applyAlignment="0" applyProtection="0"/>
    <xf numFmtId="0" fontId="54" fillId="9" borderId="8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54" fillId="9" borderId="8" applyNumberFormat="0" applyAlignment="0" applyProtection="0"/>
    <xf numFmtId="0" fontId="54" fillId="9" borderId="8" applyNumberFormat="0" applyAlignment="0" applyProtection="0"/>
    <xf numFmtId="0" fontId="54" fillId="9" borderId="8" applyNumberFormat="0" applyAlignment="0" applyProtection="0"/>
    <xf numFmtId="0" fontId="54" fillId="9" borderId="8" applyNumberFormat="0" applyAlignment="0" applyProtection="0"/>
    <xf numFmtId="0" fontId="4" fillId="26" borderId="9" applyNumberFormat="0" applyAlignment="0" applyProtection="0"/>
    <xf numFmtId="0" fontId="10" fillId="11" borderId="11" applyNumberFormat="0" applyAlignment="0" applyProtection="0"/>
    <xf numFmtId="0" fontId="10" fillId="11" borderId="11" applyNumberFormat="0" applyAlignment="0" applyProtection="0"/>
    <xf numFmtId="0" fontId="10" fillId="11" borderId="11" applyNumberFormat="0" applyAlignment="0" applyProtection="0"/>
    <xf numFmtId="0" fontId="10" fillId="11" borderId="11" applyNumberFormat="0" applyAlignment="0" applyProtection="0"/>
    <xf numFmtId="0" fontId="10" fillId="11" borderId="11" applyNumberFormat="0" applyAlignment="0" applyProtection="0"/>
    <xf numFmtId="0" fontId="10" fillId="11" borderId="11" applyNumberFormat="0" applyAlignment="0" applyProtection="0"/>
    <xf numFmtId="0" fontId="10" fillId="11" borderId="11" applyNumberFormat="0" applyAlignment="0" applyProtection="0"/>
    <xf numFmtId="0" fontId="10" fillId="11" borderId="11" applyNumberFormat="0" applyAlignment="0" applyProtection="0"/>
    <xf numFmtId="0" fontId="10" fillId="11" borderId="11" applyNumberFormat="0" applyAlignment="0" applyProtection="0"/>
    <xf numFmtId="0" fontId="10" fillId="11" borderId="11" applyNumberFormat="0" applyAlignment="0" applyProtection="0"/>
    <xf numFmtId="0" fontId="4" fillId="26" borderId="9" applyNumberFormat="0" applyAlignment="0" applyProtection="0"/>
    <xf numFmtId="0" fontId="4" fillId="26" borderId="9" applyNumberFormat="0" applyAlignment="0" applyProtection="0"/>
    <xf numFmtId="0" fontId="10" fillId="11" borderId="11" applyNumberFormat="0" applyAlignment="0" applyProtection="0"/>
    <xf numFmtId="0" fontId="10" fillId="11" borderId="11" applyNumberFormat="0" applyAlignment="0" applyProtection="0"/>
    <xf numFmtId="0" fontId="10" fillId="11" borderId="11" applyNumberFormat="0" applyAlignment="0" applyProtection="0"/>
    <xf numFmtId="0" fontId="10" fillId="11" borderId="11" applyNumberFormat="0" applyAlignment="0" applyProtection="0"/>
    <xf numFmtId="0" fontId="10" fillId="11" borderId="11" applyNumberFormat="0" applyAlignment="0" applyProtection="0"/>
    <xf numFmtId="0" fontId="10" fillId="11" borderId="11" applyNumberFormat="0" applyAlignment="0" applyProtection="0"/>
    <xf numFmtId="0" fontId="10" fillId="11" borderId="11" applyNumberFormat="0" applyAlignment="0" applyProtection="0"/>
    <xf numFmtId="0" fontId="10" fillId="11" borderId="11" applyNumberFormat="0" applyAlignment="0" applyProtection="0"/>
    <xf numFmtId="0" fontId="10" fillId="11" borderId="11" applyNumberFormat="0" applyAlignment="0" applyProtection="0"/>
    <xf numFmtId="0" fontId="10" fillId="11" borderId="11" applyNumberFormat="0" applyAlignment="0" applyProtection="0"/>
    <xf numFmtId="0" fontId="4" fillId="26" borderId="9" applyNumberFormat="0" applyAlignment="0" applyProtection="0"/>
    <xf numFmtId="0" fontId="4" fillId="26" borderId="9" applyNumberFormat="0" applyAlignment="0" applyProtection="0"/>
    <xf numFmtId="0" fontId="10" fillId="11" borderId="11" applyNumberFormat="0" applyAlignment="0" applyProtection="0"/>
    <xf numFmtId="0" fontId="10" fillId="11" borderId="11" applyNumberFormat="0" applyAlignment="0" applyProtection="0"/>
    <xf numFmtId="0" fontId="10" fillId="11" borderId="11" applyNumberFormat="0" applyAlignment="0" applyProtection="0"/>
    <xf numFmtId="0" fontId="10" fillId="11" borderId="11" applyNumberFormat="0" applyAlignment="0" applyProtection="0"/>
    <xf numFmtId="0" fontId="10" fillId="11" borderId="11" applyNumberFormat="0" applyAlignment="0" applyProtection="0"/>
    <xf numFmtId="0" fontId="10" fillId="11" borderId="11" applyNumberFormat="0" applyAlignment="0" applyProtection="0"/>
    <xf numFmtId="0" fontId="10" fillId="11" borderId="11" applyNumberFormat="0" applyAlignment="0" applyProtection="0"/>
    <xf numFmtId="0" fontId="4" fillId="26" borderId="9" applyNumberFormat="0" applyAlignment="0" applyProtection="0"/>
    <xf numFmtId="0" fontId="4" fillId="26" borderId="9" applyNumberFormat="0" applyAlignment="0" applyProtection="0"/>
    <xf numFmtId="0" fontId="4" fillId="26" borderId="9" applyNumberFormat="0" applyAlignment="0" applyProtection="0"/>
    <xf numFmtId="0" fontId="10" fillId="11" borderId="11" applyNumberFormat="0" applyAlignment="0" applyProtection="0"/>
    <xf numFmtId="0" fontId="10" fillId="11" borderId="11" applyNumberFormat="0" applyAlignment="0" applyProtection="0"/>
    <xf numFmtId="0" fontId="10" fillId="11" borderId="11" applyNumberFormat="0" applyAlignment="0" applyProtection="0"/>
    <xf numFmtId="0" fontId="10" fillId="11" borderId="11" applyNumberFormat="0" applyAlignment="0" applyProtection="0"/>
    <xf numFmtId="0" fontId="5" fillId="26" borderId="2" applyNumberFormat="0" applyAlignment="0" applyProtection="0"/>
    <xf numFmtId="0" fontId="55" fillId="11" borderId="8" applyNumberFormat="0" applyAlignment="0" applyProtection="0"/>
    <xf numFmtId="0" fontId="55" fillId="11" borderId="8" applyNumberFormat="0" applyAlignment="0" applyProtection="0"/>
    <xf numFmtId="0" fontId="55" fillId="11" borderId="8" applyNumberFormat="0" applyAlignment="0" applyProtection="0"/>
    <xf numFmtId="0" fontId="55" fillId="11" borderId="8" applyNumberFormat="0" applyAlignment="0" applyProtection="0"/>
    <xf numFmtId="0" fontId="55" fillId="11" borderId="8" applyNumberFormat="0" applyAlignment="0" applyProtection="0"/>
    <xf numFmtId="0" fontId="55" fillId="11" borderId="8" applyNumberFormat="0" applyAlignment="0" applyProtection="0"/>
    <xf numFmtId="0" fontId="55" fillId="11" borderId="8" applyNumberFormat="0" applyAlignment="0" applyProtection="0"/>
    <xf numFmtId="0" fontId="55" fillId="11" borderId="8" applyNumberFormat="0" applyAlignment="0" applyProtection="0"/>
    <xf numFmtId="0" fontId="55" fillId="11" borderId="8" applyNumberFormat="0" applyAlignment="0" applyProtection="0"/>
    <xf numFmtId="0" fontId="55" fillId="11" borderId="8" applyNumberFormat="0" applyAlignment="0" applyProtection="0"/>
    <xf numFmtId="0" fontId="5" fillId="26" borderId="2" applyNumberFormat="0" applyAlignment="0" applyProtection="0"/>
    <xf numFmtId="0" fontId="5" fillId="26" borderId="2" applyNumberFormat="0" applyAlignment="0" applyProtection="0"/>
    <xf numFmtId="0" fontId="55" fillId="11" borderId="8" applyNumberFormat="0" applyAlignment="0" applyProtection="0"/>
    <xf numFmtId="0" fontId="55" fillId="11" borderId="8" applyNumberFormat="0" applyAlignment="0" applyProtection="0"/>
    <xf numFmtId="0" fontId="55" fillId="11" borderId="8" applyNumberFormat="0" applyAlignment="0" applyProtection="0"/>
    <xf numFmtId="0" fontId="55" fillId="11" borderId="8" applyNumberFormat="0" applyAlignment="0" applyProtection="0"/>
    <xf numFmtId="0" fontId="55" fillId="11" borderId="8" applyNumberFormat="0" applyAlignment="0" applyProtection="0"/>
    <xf numFmtId="0" fontId="55" fillId="11" borderId="8" applyNumberFormat="0" applyAlignment="0" applyProtection="0"/>
    <xf numFmtId="0" fontId="55" fillId="11" borderId="8" applyNumberFormat="0" applyAlignment="0" applyProtection="0"/>
    <xf numFmtId="0" fontId="55" fillId="11" borderId="8" applyNumberFormat="0" applyAlignment="0" applyProtection="0"/>
    <xf numFmtId="0" fontId="55" fillId="11" borderId="8" applyNumberFormat="0" applyAlignment="0" applyProtection="0"/>
    <xf numFmtId="0" fontId="55" fillId="11" borderId="8" applyNumberFormat="0" applyAlignment="0" applyProtection="0"/>
    <xf numFmtId="0" fontId="5" fillId="26" borderId="2" applyNumberFormat="0" applyAlignment="0" applyProtection="0"/>
    <xf numFmtId="0" fontId="5" fillId="26" borderId="2" applyNumberFormat="0" applyAlignment="0" applyProtection="0"/>
    <xf numFmtId="0" fontId="55" fillId="11" borderId="8" applyNumberFormat="0" applyAlignment="0" applyProtection="0"/>
    <xf numFmtId="0" fontId="55" fillId="11" borderId="8" applyNumberFormat="0" applyAlignment="0" applyProtection="0"/>
    <xf numFmtId="0" fontId="55" fillId="11" borderId="8" applyNumberFormat="0" applyAlignment="0" applyProtection="0"/>
    <xf numFmtId="0" fontId="55" fillId="11" borderId="8" applyNumberFormat="0" applyAlignment="0" applyProtection="0"/>
    <xf numFmtId="0" fontId="55" fillId="11" borderId="8" applyNumberFormat="0" applyAlignment="0" applyProtection="0"/>
    <xf numFmtId="0" fontId="55" fillId="11" borderId="8" applyNumberFormat="0" applyAlignment="0" applyProtection="0"/>
    <xf numFmtId="0" fontId="55" fillId="11" borderId="8" applyNumberFormat="0" applyAlignment="0" applyProtection="0"/>
    <xf numFmtId="0" fontId="5" fillId="26" borderId="2" applyNumberFormat="0" applyAlignment="0" applyProtection="0"/>
    <xf numFmtId="0" fontId="5" fillId="26" borderId="2" applyNumberFormat="0" applyAlignment="0" applyProtection="0"/>
    <xf numFmtId="0" fontId="5" fillId="26" borderId="2" applyNumberFormat="0" applyAlignment="0" applyProtection="0"/>
    <xf numFmtId="0" fontId="55" fillId="11" borderId="8" applyNumberFormat="0" applyAlignment="0" applyProtection="0"/>
    <xf numFmtId="0" fontId="55" fillId="11" borderId="8" applyNumberFormat="0" applyAlignment="0" applyProtection="0"/>
    <xf numFmtId="0" fontId="55" fillId="11" borderId="8" applyNumberFormat="0" applyAlignment="0" applyProtection="0"/>
    <xf numFmtId="0" fontId="55" fillId="11" borderId="8" applyNumberFormat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177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45" fillId="0" borderId="0">
      <alignment horizontal="center"/>
    </xf>
    <xf numFmtId="0" fontId="7" fillId="0" borderId="4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8" fillId="0" borderId="5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9" fillId="0" borderId="6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1" fillId="27" borderId="3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7" borderId="3" applyNumberFormat="0" applyAlignment="0" applyProtection="0"/>
    <xf numFmtId="0" fontId="11" fillId="27" borderId="3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7" borderId="3" applyNumberFormat="0" applyAlignment="0" applyProtection="0"/>
    <xf numFmtId="0" fontId="11" fillId="27" borderId="3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7" borderId="3" applyNumberFormat="0" applyAlignment="0" applyProtection="0"/>
    <xf numFmtId="0" fontId="11" fillId="27" borderId="3" applyNumberFormat="0" applyAlignment="0" applyProtection="0"/>
    <xf numFmtId="0" fontId="11" fillId="27" borderId="3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" fillId="28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" fillId="0" borderId="0"/>
    <xf numFmtId="0" fontId="14" fillId="0" borderId="0" applyNumberFormat="0" applyFont="0" applyFill="0" applyBorder="0" applyAlignment="0" applyProtection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5" fillId="3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" fillId="17" borderId="8" applyNumberFormat="0" applyFont="0" applyAlignment="0" applyProtection="0"/>
    <xf numFmtId="0" fontId="63" fillId="17" borderId="2" applyNumberFormat="0" applyFont="0" applyAlignment="0" applyProtection="0"/>
    <xf numFmtId="0" fontId="63" fillId="17" borderId="2" applyNumberFormat="0" applyFont="0" applyAlignment="0" applyProtection="0"/>
    <xf numFmtId="0" fontId="63" fillId="17" borderId="2" applyNumberFormat="0" applyFont="0" applyAlignment="0" applyProtection="0"/>
    <xf numFmtId="0" fontId="63" fillId="17" borderId="2" applyNumberFormat="0" applyFont="0" applyAlignment="0" applyProtection="0"/>
    <xf numFmtId="0" fontId="63" fillId="17" borderId="2" applyNumberFormat="0" applyFont="0" applyAlignment="0" applyProtection="0"/>
    <xf numFmtId="0" fontId="63" fillId="17" borderId="2" applyNumberFormat="0" applyFont="0" applyAlignment="0" applyProtection="0"/>
    <xf numFmtId="0" fontId="63" fillId="17" borderId="2" applyNumberFormat="0" applyFont="0" applyAlignment="0" applyProtection="0"/>
    <xf numFmtId="0" fontId="63" fillId="17" borderId="2" applyNumberFormat="0" applyFont="0" applyAlignment="0" applyProtection="0"/>
    <xf numFmtId="0" fontId="63" fillId="17" borderId="2" applyNumberFormat="0" applyFont="0" applyAlignment="0" applyProtection="0"/>
    <xf numFmtId="0" fontId="63" fillId="17" borderId="2" applyNumberFormat="0" applyFont="0" applyAlignment="0" applyProtection="0"/>
    <xf numFmtId="0" fontId="1" fillId="17" borderId="8" applyNumberFormat="0" applyFont="0" applyAlignment="0" applyProtection="0"/>
    <xf numFmtId="0" fontId="1" fillId="17" borderId="8" applyNumberFormat="0" applyFont="0" applyAlignment="0" applyProtection="0"/>
    <xf numFmtId="0" fontId="63" fillId="17" borderId="2" applyNumberFormat="0" applyFont="0" applyAlignment="0" applyProtection="0"/>
    <xf numFmtId="0" fontId="63" fillId="17" borderId="2" applyNumberFormat="0" applyFont="0" applyAlignment="0" applyProtection="0"/>
    <xf numFmtId="0" fontId="63" fillId="17" borderId="2" applyNumberFormat="0" applyFont="0" applyAlignment="0" applyProtection="0"/>
    <xf numFmtId="0" fontId="63" fillId="17" borderId="2" applyNumberFormat="0" applyFont="0" applyAlignment="0" applyProtection="0"/>
    <xf numFmtId="0" fontId="63" fillId="17" borderId="2" applyNumberFormat="0" applyFont="0" applyAlignment="0" applyProtection="0"/>
    <xf numFmtId="0" fontId="63" fillId="17" borderId="2" applyNumberFormat="0" applyFont="0" applyAlignment="0" applyProtection="0"/>
    <xf numFmtId="0" fontId="63" fillId="17" borderId="2" applyNumberFormat="0" applyFont="0" applyAlignment="0" applyProtection="0"/>
    <xf numFmtId="0" fontId="63" fillId="17" borderId="2" applyNumberFormat="0" applyFont="0" applyAlignment="0" applyProtection="0"/>
    <xf numFmtId="0" fontId="63" fillId="17" borderId="2" applyNumberFormat="0" applyFont="0" applyAlignment="0" applyProtection="0"/>
    <xf numFmtId="0" fontId="63" fillId="17" borderId="2" applyNumberFormat="0" applyFont="0" applyAlignment="0" applyProtection="0"/>
    <xf numFmtId="0" fontId="1" fillId="17" borderId="8" applyNumberFormat="0" applyFont="0" applyAlignment="0" applyProtection="0"/>
    <xf numFmtId="0" fontId="1" fillId="17" borderId="8" applyNumberFormat="0" applyFont="0" applyAlignment="0" applyProtection="0"/>
    <xf numFmtId="0" fontId="63" fillId="17" borderId="2" applyNumberFormat="0" applyFont="0" applyAlignment="0" applyProtection="0"/>
    <xf numFmtId="0" fontId="63" fillId="17" borderId="2" applyNumberFormat="0" applyFont="0" applyAlignment="0" applyProtection="0"/>
    <xf numFmtId="0" fontId="63" fillId="17" borderId="2" applyNumberFormat="0" applyFont="0" applyAlignment="0" applyProtection="0"/>
    <xf numFmtId="0" fontId="63" fillId="17" borderId="2" applyNumberFormat="0" applyFont="0" applyAlignment="0" applyProtection="0"/>
    <xf numFmtId="0" fontId="63" fillId="17" borderId="2" applyNumberFormat="0" applyFont="0" applyAlignment="0" applyProtection="0"/>
    <xf numFmtId="0" fontId="63" fillId="17" borderId="2" applyNumberFormat="0" applyFont="0" applyAlignment="0" applyProtection="0"/>
    <xf numFmtId="0" fontId="63" fillId="17" borderId="2" applyNumberFormat="0" applyFont="0" applyAlignment="0" applyProtection="0"/>
    <xf numFmtId="0" fontId="1" fillId="17" borderId="8" applyNumberFormat="0" applyFont="0" applyAlignment="0" applyProtection="0"/>
    <xf numFmtId="0" fontId="1" fillId="17" borderId="8" applyNumberFormat="0" applyFont="0" applyAlignment="0" applyProtection="0"/>
    <xf numFmtId="0" fontId="1" fillId="17" borderId="8" applyNumberFormat="0" applyFont="0" applyAlignment="0" applyProtection="0"/>
    <xf numFmtId="0" fontId="63" fillId="17" borderId="2" applyNumberFormat="0" applyFont="0" applyAlignment="0" applyProtection="0"/>
    <xf numFmtId="0" fontId="63" fillId="17" borderId="2" applyNumberFormat="0" applyFont="0" applyAlignment="0" applyProtection="0"/>
    <xf numFmtId="0" fontId="63" fillId="17" borderId="2" applyNumberFormat="0" applyFont="0" applyAlignment="0" applyProtection="0"/>
    <xf numFmtId="0" fontId="63" fillId="17" borderId="2" applyNumberFormat="0" applyFont="0" applyAlignment="0" applyProtection="0"/>
    <xf numFmtId="9" fontId="6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19" fillId="4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29" fillId="0" borderId="0">
      <protection locked="0"/>
    </xf>
  </cellStyleXfs>
  <cellXfs count="153">
    <xf numFmtId="0" fontId="0" fillId="0" borderId="0" xfId="0"/>
    <xf numFmtId="0" fontId="21" fillId="32" borderId="0" xfId="0" applyFont="1" applyFill="1"/>
    <xf numFmtId="0" fontId="22" fillId="32" borderId="0" xfId="0" applyFont="1" applyFill="1" applyAlignment="1">
      <alignment horizontal="center"/>
    </xf>
    <xf numFmtId="0" fontId="21" fillId="32" borderId="0" xfId="0" applyFont="1" applyFill="1" applyAlignment="1">
      <alignment horizontal="center"/>
    </xf>
    <xf numFmtId="0" fontId="23" fillId="32" borderId="0" xfId="0" applyFont="1" applyFill="1"/>
    <xf numFmtId="0" fontId="0" fillId="32" borderId="0" xfId="0" applyFill="1"/>
    <xf numFmtId="0" fontId="21" fillId="32" borderId="18" xfId="0" applyFont="1" applyFill="1" applyBorder="1" applyAlignment="1">
      <alignment horizontal="center"/>
    </xf>
    <xf numFmtId="0" fontId="21" fillId="32" borderId="19" xfId="0" applyFont="1" applyFill="1" applyBorder="1" applyAlignment="1">
      <alignment horizontal="center"/>
    </xf>
    <xf numFmtId="0" fontId="21" fillId="32" borderId="19" xfId="0" applyFont="1" applyFill="1" applyBorder="1"/>
    <xf numFmtId="0" fontId="21" fillId="32" borderId="20" xfId="0" applyFont="1" applyFill="1" applyBorder="1" applyAlignment="1">
      <alignment horizontal="center"/>
    </xf>
    <xf numFmtId="0" fontId="21" fillId="32" borderId="21" xfId="0" applyFont="1" applyFill="1" applyBorder="1" applyAlignment="1">
      <alignment horizontal="center"/>
    </xf>
    <xf numFmtId="0" fontId="21" fillId="32" borderId="22" xfId="0" applyFont="1" applyFill="1" applyBorder="1" applyAlignment="1">
      <alignment horizontal="center"/>
    </xf>
    <xf numFmtId="0" fontId="22" fillId="32" borderId="19" xfId="0" applyFont="1" applyFill="1" applyBorder="1"/>
    <xf numFmtId="0" fontId="22" fillId="32" borderId="0" xfId="0" applyFont="1" applyFill="1" applyBorder="1"/>
    <xf numFmtId="0" fontId="21" fillId="32" borderId="19" xfId="0" applyFont="1" applyFill="1" applyBorder="1" applyAlignment="1">
      <alignment horizontal="left"/>
    </xf>
    <xf numFmtId="165" fontId="0" fillId="32" borderId="0" xfId="0" applyNumberFormat="1" applyFill="1"/>
    <xf numFmtId="0" fontId="21" fillId="32" borderId="0" xfId="0" applyFont="1" applyFill="1" applyBorder="1"/>
    <xf numFmtId="165" fontId="21" fillId="32" borderId="0" xfId="0" applyNumberFormat="1" applyFont="1" applyFill="1" applyBorder="1"/>
    <xf numFmtId="0" fontId="21" fillId="32" borderId="20" xfId="0" applyFont="1" applyFill="1" applyBorder="1" applyAlignment="1">
      <alignment horizontal="left"/>
    </xf>
    <xf numFmtId="0" fontId="21" fillId="32" borderId="21" xfId="0" applyFont="1" applyFill="1" applyBorder="1" applyAlignment="1">
      <alignment horizontal="left"/>
    </xf>
    <xf numFmtId="165" fontId="21" fillId="32" borderId="19" xfId="0" applyNumberFormat="1" applyFont="1" applyFill="1" applyBorder="1"/>
    <xf numFmtId="1" fontId="21" fillId="32" borderId="0" xfId="0" applyNumberFormat="1" applyFont="1" applyFill="1" applyBorder="1"/>
    <xf numFmtId="0" fontId="21" fillId="32" borderId="19" xfId="0" applyFont="1" applyFill="1" applyBorder="1" applyAlignment="1">
      <alignment horizontal="right"/>
    </xf>
    <xf numFmtId="0" fontId="0" fillId="32" borderId="0" xfId="0" applyFill="1" applyBorder="1"/>
    <xf numFmtId="0" fontId="22" fillId="32" borderId="0" xfId="0" applyFont="1" applyFill="1" applyBorder="1" applyAlignment="1"/>
    <xf numFmtId="0" fontId="21" fillId="32" borderId="20" xfId="0" applyFont="1" applyFill="1" applyBorder="1"/>
    <xf numFmtId="165" fontId="0" fillId="32" borderId="0" xfId="0" applyNumberFormat="1" applyFill="1" applyBorder="1"/>
    <xf numFmtId="0" fontId="22" fillId="32" borderId="20" xfId="0" applyFont="1" applyFill="1" applyBorder="1" applyAlignment="1">
      <alignment horizontal="center"/>
    </xf>
    <xf numFmtId="0" fontId="22" fillId="32" borderId="0" xfId="0" applyFont="1" applyFill="1" applyBorder="1" applyAlignment="1">
      <alignment horizontal="center"/>
    </xf>
    <xf numFmtId="0" fontId="22" fillId="32" borderId="19" xfId="0" applyFont="1" applyFill="1" applyBorder="1" applyAlignment="1">
      <alignment horizontal="center"/>
    </xf>
    <xf numFmtId="0" fontId="22" fillId="32" borderId="21" xfId="0" applyFont="1" applyFill="1" applyBorder="1" applyAlignment="1">
      <alignment horizontal="center"/>
    </xf>
    <xf numFmtId="165" fontId="21" fillId="32" borderId="18" xfId="0" applyNumberFormat="1" applyFont="1" applyFill="1" applyBorder="1" applyAlignment="1">
      <alignment horizontal="center"/>
    </xf>
    <xf numFmtId="165" fontId="21" fillId="32" borderId="22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22" fillId="32" borderId="0" xfId="0" applyFont="1" applyFill="1"/>
    <xf numFmtId="0" fontId="22" fillId="32" borderId="0" xfId="0" applyFont="1" applyFill="1" applyAlignment="1">
      <alignment horizontal="left"/>
    </xf>
    <xf numFmtId="165" fontId="21" fillId="32" borderId="0" xfId="0" applyNumberFormat="1" applyFont="1" applyFill="1"/>
    <xf numFmtId="0" fontId="21" fillId="32" borderId="18" xfId="0" applyFont="1" applyFill="1" applyBorder="1"/>
    <xf numFmtId="0" fontId="21" fillId="32" borderId="22" xfId="0" applyFont="1" applyFill="1" applyBorder="1"/>
    <xf numFmtId="0" fontId="21" fillId="32" borderId="24" xfId="0" applyFont="1" applyFill="1" applyBorder="1"/>
    <xf numFmtId="165" fontId="21" fillId="32" borderId="0" xfId="0" applyNumberFormat="1" applyFont="1" applyFill="1" applyBorder="1" applyAlignment="1">
      <alignment horizontal="center"/>
    </xf>
    <xf numFmtId="165" fontId="22" fillId="32" borderId="19" xfId="0" applyNumberFormat="1" applyFont="1" applyFill="1" applyBorder="1"/>
    <xf numFmtId="165" fontId="21" fillId="32" borderId="19" xfId="0" applyNumberFormat="1" applyFont="1" applyFill="1" applyBorder="1" applyAlignment="1">
      <alignment horizontal="right"/>
    </xf>
    <xf numFmtId="165" fontId="21" fillId="32" borderId="20" xfId="0" applyNumberFormat="1" applyFont="1" applyFill="1" applyBorder="1"/>
    <xf numFmtId="165" fontId="21" fillId="32" borderId="20" xfId="0" applyNumberFormat="1" applyFont="1" applyFill="1" applyBorder="1" applyAlignment="1">
      <alignment horizontal="center"/>
    </xf>
    <xf numFmtId="165" fontId="21" fillId="32" borderId="21" xfId="0" applyNumberFormat="1" applyFont="1" applyFill="1" applyBorder="1" applyAlignment="1">
      <alignment horizontal="center"/>
    </xf>
    <xf numFmtId="165" fontId="21" fillId="32" borderId="22" xfId="0" applyNumberFormat="1" applyFont="1" applyFill="1" applyBorder="1"/>
    <xf numFmtId="1" fontId="21" fillId="32" borderId="19" xfId="0" applyNumberFormat="1" applyFont="1" applyFill="1" applyBorder="1" applyAlignment="1">
      <alignment horizontal="right"/>
    </xf>
    <xf numFmtId="2" fontId="21" fillId="32" borderId="19" xfId="0" applyNumberFormat="1" applyFont="1" applyFill="1" applyBorder="1" applyAlignment="1">
      <alignment horizontal="right"/>
    </xf>
    <xf numFmtId="2" fontId="21" fillId="32" borderId="25" xfId="0" applyNumberFormat="1" applyFont="1" applyFill="1" applyBorder="1"/>
    <xf numFmtId="165" fontId="21" fillId="32" borderId="25" xfId="0" applyNumberFormat="1" applyFont="1" applyFill="1" applyBorder="1"/>
    <xf numFmtId="0" fontId="21" fillId="32" borderId="26" xfId="0" applyFont="1" applyFill="1" applyBorder="1"/>
    <xf numFmtId="165" fontId="21" fillId="32" borderId="26" xfId="0" applyNumberFormat="1" applyFont="1" applyFill="1" applyBorder="1"/>
    <xf numFmtId="0" fontId="23" fillId="32" borderId="0" xfId="1509" applyFont="1" applyFill="1"/>
    <xf numFmtId="0" fontId="1" fillId="32" borderId="0" xfId="1509" applyFill="1"/>
    <xf numFmtId="0" fontId="22" fillId="32" borderId="18" xfId="1509" applyFont="1" applyFill="1" applyBorder="1" applyAlignment="1">
      <alignment horizontal="center"/>
    </xf>
    <xf numFmtId="0" fontId="66" fillId="32" borderId="24" xfId="1509" applyFont="1" applyFill="1" applyBorder="1" applyAlignment="1">
      <alignment horizontal="center"/>
    </xf>
    <xf numFmtId="0" fontId="66" fillId="32" borderId="20" xfId="1509" applyFont="1" applyFill="1" applyBorder="1" applyAlignment="1">
      <alignment horizontal="center"/>
    </xf>
    <xf numFmtId="0" fontId="66" fillId="32" borderId="24" xfId="1509" applyFont="1" applyFill="1" applyBorder="1"/>
    <xf numFmtId="0" fontId="66" fillId="32" borderId="21" xfId="1509" applyFont="1" applyFill="1" applyBorder="1"/>
    <xf numFmtId="0" fontId="22" fillId="32" borderId="25" xfId="1509" applyFont="1" applyFill="1" applyBorder="1" applyAlignment="1">
      <alignment horizontal="center"/>
    </xf>
    <xf numFmtId="0" fontId="66" fillId="32" borderId="19" xfId="1509" applyFont="1" applyFill="1" applyBorder="1"/>
    <xf numFmtId="0" fontId="23" fillId="32" borderId="22" xfId="1509" applyFont="1" applyFill="1" applyBorder="1" applyAlignment="1">
      <alignment horizontal="center"/>
    </xf>
    <xf numFmtId="0" fontId="22" fillId="32" borderId="21" xfId="1509" applyFont="1" applyFill="1" applyBorder="1" applyAlignment="1">
      <alignment horizontal="center"/>
    </xf>
    <xf numFmtId="0" fontId="66" fillId="32" borderId="19" xfId="1509" applyFont="1" applyFill="1" applyBorder="1" applyAlignment="1">
      <alignment horizontal="center"/>
    </xf>
    <xf numFmtId="0" fontId="23" fillId="32" borderId="18" xfId="1509" applyFont="1" applyFill="1" applyBorder="1" applyAlignment="1">
      <alignment horizontal="right" vertical="center"/>
    </xf>
    <xf numFmtId="0" fontId="23" fillId="32" borderId="19" xfId="1509" applyFont="1" applyFill="1" applyBorder="1" applyAlignment="1">
      <alignment wrapText="1"/>
    </xf>
    <xf numFmtId="165" fontId="23" fillId="32" borderId="21" xfId="1509" applyNumberFormat="1" applyFont="1" applyFill="1" applyBorder="1"/>
    <xf numFmtId="165" fontId="23" fillId="32" borderId="19" xfId="1509" applyNumberFormat="1" applyFont="1" applyFill="1" applyBorder="1"/>
    <xf numFmtId="0" fontId="1" fillId="32" borderId="0" xfId="1509" applyFill="1" applyBorder="1"/>
    <xf numFmtId="0" fontId="23" fillId="32" borderId="25" xfId="1509" applyFont="1" applyFill="1" applyBorder="1" applyAlignment="1">
      <alignment horizontal="right" vertical="center"/>
    </xf>
    <xf numFmtId="0" fontId="23" fillId="32" borderId="19" xfId="1509" applyFont="1" applyFill="1" applyBorder="1" applyAlignment="1">
      <alignment horizontal="center"/>
    </xf>
    <xf numFmtId="165" fontId="23" fillId="32" borderId="0" xfId="1509" applyNumberFormat="1" applyFont="1" applyFill="1"/>
    <xf numFmtId="165" fontId="23" fillId="32" borderId="0" xfId="1509" applyNumberFormat="1" applyFont="1" applyFill="1" applyBorder="1"/>
    <xf numFmtId="0" fontId="23" fillId="32" borderId="22" xfId="1509" applyFont="1" applyFill="1" applyBorder="1" applyAlignment="1">
      <alignment horizontal="right" vertical="center"/>
    </xf>
    <xf numFmtId="165" fontId="23" fillId="32" borderId="22" xfId="1509" applyNumberFormat="1" applyFont="1" applyFill="1" applyBorder="1"/>
    <xf numFmtId="165" fontId="23" fillId="32" borderId="18" xfId="1509" applyNumberFormat="1" applyFont="1" applyFill="1" applyBorder="1"/>
    <xf numFmtId="165" fontId="1" fillId="32" borderId="0" xfId="1509" applyNumberFormat="1" applyFill="1" applyBorder="1"/>
    <xf numFmtId="165" fontId="23" fillId="32" borderId="19" xfId="1509" applyNumberFormat="1" applyFont="1" applyFill="1" applyBorder="1" applyAlignment="1"/>
    <xf numFmtId="0" fontId="23" fillId="32" borderId="19" xfId="1509" applyFont="1" applyFill="1" applyBorder="1" applyAlignment="1">
      <alignment horizontal="right" vertical="center"/>
    </xf>
    <xf numFmtId="9" fontId="23" fillId="32" borderId="19" xfId="1509" applyNumberFormat="1" applyFont="1" applyFill="1" applyBorder="1" applyAlignment="1">
      <alignment horizontal="left" wrapText="1"/>
    </xf>
    <xf numFmtId="1" fontId="23" fillId="32" borderId="18" xfId="1509" applyNumberFormat="1" applyFont="1" applyFill="1" applyBorder="1" applyAlignment="1">
      <alignment horizontal="right" vertical="center"/>
    </xf>
    <xf numFmtId="1" fontId="23" fillId="32" borderId="18" xfId="1509" applyNumberFormat="1" applyFont="1" applyFill="1" applyBorder="1" applyAlignment="1">
      <alignment wrapText="1"/>
    </xf>
    <xf numFmtId="1" fontId="23" fillId="32" borderId="18" xfId="1509" applyNumberFormat="1" applyFont="1" applyFill="1" applyBorder="1" applyAlignment="1">
      <alignment horizontal="center"/>
    </xf>
    <xf numFmtId="1" fontId="23" fillId="32" borderId="18" xfId="1509" applyNumberFormat="1" applyFont="1" applyFill="1" applyBorder="1"/>
    <xf numFmtId="0" fontId="23" fillId="32" borderId="0" xfId="1509" applyFont="1" applyFill="1" applyBorder="1"/>
    <xf numFmtId="1" fontId="23" fillId="32" borderId="19" xfId="1509" applyNumberFormat="1" applyFont="1" applyFill="1" applyBorder="1"/>
    <xf numFmtId="1" fontId="21" fillId="32" borderId="18" xfId="1509" applyNumberFormat="1" applyFont="1" applyFill="1" applyBorder="1" applyAlignment="1">
      <alignment wrapText="1"/>
    </xf>
    <xf numFmtId="166" fontId="23" fillId="32" borderId="19" xfId="1509" applyNumberFormat="1" applyFont="1" applyFill="1" applyBorder="1"/>
    <xf numFmtId="0" fontId="23" fillId="32" borderId="19" xfId="1509" applyFont="1" applyFill="1" applyBorder="1"/>
    <xf numFmtId="0" fontId="23" fillId="32" borderId="18" xfId="1509" applyFont="1" applyFill="1" applyBorder="1" applyAlignment="1">
      <alignment wrapText="1"/>
    </xf>
    <xf numFmtId="0" fontId="23" fillId="32" borderId="18" xfId="1509" applyFont="1" applyFill="1" applyBorder="1" applyAlignment="1">
      <alignment horizontal="center"/>
    </xf>
    <xf numFmtId="165" fontId="23" fillId="32" borderId="18" xfId="1509" applyNumberFormat="1" applyFont="1" applyFill="1" applyBorder="1" applyAlignment="1"/>
    <xf numFmtId="0" fontId="23" fillId="32" borderId="0" xfId="1509" applyFont="1" applyFill="1" applyBorder="1" applyAlignment="1">
      <alignment horizontal="right" vertical="center"/>
    </xf>
    <xf numFmtId="0" fontId="23" fillId="32" borderId="0" xfId="1509" applyFont="1" applyFill="1" applyBorder="1" applyAlignment="1">
      <alignment wrapText="1"/>
    </xf>
    <xf numFmtId="0" fontId="23" fillId="32" borderId="0" xfId="1509" applyFont="1" applyFill="1" applyBorder="1" applyAlignment="1">
      <alignment horizontal="center"/>
    </xf>
    <xf numFmtId="0" fontId="65" fillId="32" borderId="0" xfId="1509" applyFont="1" applyFill="1" applyBorder="1"/>
    <xf numFmtId="0" fontId="65" fillId="32" borderId="0" xfId="1509" applyFont="1" applyFill="1" applyBorder="1" applyAlignment="1">
      <alignment horizontal="left"/>
    </xf>
    <xf numFmtId="0" fontId="65" fillId="32" borderId="0" xfId="1509" applyFont="1" applyFill="1" applyBorder="1" applyAlignment="1">
      <alignment horizontal="center"/>
    </xf>
    <xf numFmtId="0" fontId="65" fillId="32" borderId="0" xfId="1509" applyFont="1" applyFill="1" applyAlignment="1">
      <alignment horizontal="left"/>
    </xf>
    <xf numFmtId="0" fontId="65" fillId="32" borderId="0" xfId="1509" applyFont="1" applyFill="1"/>
    <xf numFmtId="165" fontId="21" fillId="32" borderId="29" xfId="0" applyNumberFormat="1" applyFont="1" applyFill="1" applyBorder="1" applyAlignment="1">
      <alignment horizontal="right"/>
    </xf>
    <xf numFmtId="165" fontId="21" fillId="32" borderId="30" xfId="0" applyNumberFormat="1" applyFont="1" applyFill="1" applyBorder="1" applyAlignment="1">
      <alignment horizontal="right"/>
    </xf>
    <xf numFmtId="165" fontId="21" fillId="32" borderId="30" xfId="0" applyNumberFormat="1" applyFont="1" applyFill="1" applyBorder="1" applyAlignment="1">
      <alignment horizontal="left"/>
    </xf>
    <xf numFmtId="165" fontId="21" fillId="32" borderId="23" xfId="0" applyNumberFormat="1" applyFont="1" applyFill="1" applyBorder="1" applyAlignment="1">
      <alignment horizontal="left"/>
    </xf>
    <xf numFmtId="165" fontId="21" fillId="32" borderId="31" xfId="0" applyNumberFormat="1" applyFont="1" applyFill="1" applyBorder="1" applyAlignment="1">
      <alignment horizontal="left"/>
    </xf>
    <xf numFmtId="0" fontId="22" fillId="32" borderId="0" xfId="0" applyFont="1" applyFill="1" applyAlignment="1">
      <alignment horizontal="center"/>
    </xf>
    <xf numFmtId="165" fontId="21" fillId="32" borderId="29" xfId="0" applyNumberFormat="1" applyFont="1" applyFill="1" applyBorder="1" applyAlignment="1">
      <alignment horizontal="left"/>
    </xf>
    <xf numFmtId="165" fontId="21" fillId="32" borderId="28" xfId="0" applyNumberFormat="1" applyFont="1" applyFill="1" applyBorder="1" applyAlignment="1">
      <alignment horizontal="left"/>
    </xf>
    <xf numFmtId="165" fontId="21" fillId="32" borderId="27" xfId="0" applyNumberFormat="1" applyFont="1" applyFill="1" applyBorder="1" applyAlignment="1">
      <alignment horizontal="left"/>
    </xf>
    <xf numFmtId="165" fontId="21" fillId="32" borderId="0" xfId="0" applyNumberFormat="1" applyFont="1" applyFill="1" applyBorder="1" applyAlignment="1">
      <alignment horizontal="left"/>
    </xf>
    <xf numFmtId="165" fontId="21" fillId="32" borderId="32" xfId="0" applyNumberFormat="1" applyFont="1" applyFill="1" applyBorder="1" applyAlignment="1">
      <alignment horizontal="left"/>
    </xf>
    <xf numFmtId="165" fontId="21" fillId="32" borderId="26" xfId="0" applyNumberFormat="1" applyFont="1" applyFill="1" applyBorder="1" applyAlignment="1">
      <alignment horizontal="left"/>
    </xf>
    <xf numFmtId="165" fontId="21" fillId="32" borderId="20" xfId="0" applyNumberFormat="1" applyFont="1" applyFill="1" applyBorder="1" applyAlignment="1">
      <alignment horizontal="left"/>
    </xf>
    <xf numFmtId="165" fontId="21" fillId="32" borderId="24" xfId="0" applyNumberFormat="1" applyFont="1" applyFill="1" applyBorder="1" applyAlignment="1">
      <alignment horizontal="left"/>
    </xf>
    <xf numFmtId="165" fontId="21" fillId="32" borderId="21" xfId="0" applyNumberFormat="1" applyFont="1" applyFill="1" applyBorder="1" applyAlignment="1">
      <alignment horizontal="left"/>
    </xf>
    <xf numFmtId="0" fontId="21" fillId="32" borderId="20" xfId="0" applyFont="1" applyFill="1" applyBorder="1" applyAlignment="1">
      <alignment horizontal="center"/>
    </xf>
    <xf numFmtId="0" fontId="21" fillId="32" borderId="21" xfId="0" applyFont="1" applyFill="1" applyBorder="1" applyAlignment="1">
      <alignment horizontal="center"/>
    </xf>
    <xf numFmtId="165" fontId="21" fillId="32" borderId="20" xfId="0" applyNumberFormat="1" applyFont="1" applyFill="1" applyBorder="1" applyAlignment="1">
      <alignment horizontal="right"/>
    </xf>
    <xf numFmtId="165" fontId="21" fillId="32" borderId="21" xfId="0" applyNumberFormat="1" applyFont="1" applyFill="1" applyBorder="1" applyAlignment="1">
      <alignment horizontal="right"/>
    </xf>
    <xf numFmtId="0" fontId="21" fillId="32" borderId="0" xfId="0" applyFont="1" applyFill="1" applyAlignment="1">
      <alignment horizontal="center"/>
    </xf>
    <xf numFmtId="0" fontId="22" fillId="32" borderId="0" xfId="0" applyFont="1" applyFill="1" applyBorder="1" applyAlignment="1">
      <alignment horizontal="left"/>
    </xf>
    <xf numFmtId="0" fontId="21" fillId="32" borderId="24" xfId="0" applyFont="1" applyFill="1" applyBorder="1" applyAlignment="1">
      <alignment horizontal="center"/>
    </xf>
    <xf numFmtId="165" fontId="21" fillId="32" borderId="20" xfId="0" applyNumberFormat="1" applyFont="1" applyFill="1" applyBorder="1" applyAlignment="1">
      <alignment horizontal="center"/>
    </xf>
    <xf numFmtId="165" fontId="21" fillId="32" borderId="24" xfId="0" applyNumberFormat="1" applyFont="1" applyFill="1" applyBorder="1" applyAlignment="1">
      <alignment horizontal="center"/>
    </xf>
    <xf numFmtId="165" fontId="21" fillId="32" borderId="21" xfId="0" applyNumberFormat="1" applyFont="1" applyFill="1" applyBorder="1" applyAlignment="1">
      <alignment horizontal="center"/>
    </xf>
    <xf numFmtId="0" fontId="21" fillId="32" borderId="20" xfId="0" applyFont="1" applyFill="1" applyBorder="1" applyAlignment="1">
      <alignment horizontal="right"/>
    </xf>
    <xf numFmtId="0" fontId="21" fillId="32" borderId="21" xfId="0" applyFont="1" applyFill="1" applyBorder="1" applyAlignment="1">
      <alignment horizontal="right"/>
    </xf>
    <xf numFmtId="2" fontId="21" fillId="32" borderId="20" xfId="0" applyNumberFormat="1" applyFont="1" applyFill="1" applyBorder="1" applyAlignment="1">
      <alignment horizontal="right"/>
    </xf>
    <xf numFmtId="2" fontId="21" fillId="32" borderId="21" xfId="0" applyNumberFormat="1" applyFont="1" applyFill="1" applyBorder="1" applyAlignment="1">
      <alignment horizontal="right"/>
    </xf>
    <xf numFmtId="1" fontId="21" fillId="32" borderId="20" xfId="0" applyNumberFormat="1" applyFont="1" applyFill="1" applyBorder="1" applyAlignment="1">
      <alignment horizontal="right"/>
    </xf>
    <xf numFmtId="1" fontId="21" fillId="32" borderId="21" xfId="0" applyNumberFormat="1" applyFont="1" applyFill="1" applyBorder="1" applyAlignment="1">
      <alignment horizontal="right"/>
    </xf>
    <xf numFmtId="0" fontId="22" fillId="32" borderId="23" xfId="0" applyFont="1" applyFill="1" applyBorder="1" applyAlignment="1">
      <alignment horizontal="center"/>
    </xf>
    <xf numFmtId="0" fontId="22" fillId="32" borderId="20" xfId="0" applyFont="1" applyFill="1" applyBorder="1" applyAlignment="1">
      <alignment horizontal="center"/>
    </xf>
    <xf numFmtId="0" fontId="21" fillId="32" borderId="20" xfId="0" applyFont="1" applyFill="1" applyBorder="1" applyAlignment="1">
      <alignment horizontal="left"/>
    </xf>
    <xf numFmtId="0" fontId="21" fillId="32" borderId="21" xfId="0" applyFont="1" applyFill="1" applyBorder="1" applyAlignment="1">
      <alignment horizontal="left"/>
    </xf>
    <xf numFmtId="0" fontId="22" fillId="32" borderId="24" xfId="0" applyFont="1" applyFill="1" applyBorder="1" applyAlignment="1">
      <alignment horizontal="center"/>
    </xf>
    <xf numFmtId="0" fontId="21" fillId="32" borderId="28" xfId="0" applyFont="1" applyFill="1" applyBorder="1" applyAlignment="1">
      <alignment horizontal="center"/>
    </xf>
    <xf numFmtId="0" fontId="21" fillId="32" borderId="18" xfId="0" applyFont="1" applyFill="1" applyBorder="1" applyAlignment="1">
      <alignment horizontal="center"/>
    </xf>
    <xf numFmtId="0" fontId="21" fillId="32" borderId="22" xfId="0" applyFont="1" applyFill="1" applyBorder="1" applyAlignment="1">
      <alignment horizontal="center"/>
    </xf>
    <xf numFmtId="0" fontId="21" fillId="32" borderId="25" xfId="0" applyFont="1" applyFill="1" applyBorder="1" applyAlignment="1">
      <alignment horizontal="center"/>
    </xf>
    <xf numFmtId="0" fontId="21" fillId="32" borderId="23" xfId="0" applyFont="1" applyFill="1" applyBorder="1" applyAlignment="1">
      <alignment horizontal="center"/>
    </xf>
    <xf numFmtId="0" fontId="65" fillId="32" borderId="0" xfId="1509" applyFont="1" applyFill="1" applyAlignment="1">
      <alignment horizontal="left"/>
    </xf>
    <xf numFmtId="0" fontId="23" fillId="32" borderId="18" xfId="1509" applyFont="1" applyFill="1" applyBorder="1" applyAlignment="1">
      <alignment horizontal="right" vertical="center"/>
    </xf>
    <xf numFmtId="0" fontId="23" fillId="32" borderId="22" xfId="1509" applyFont="1" applyFill="1" applyBorder="1" applyAlignment="1">
      <alignment horizontal="right" vertical="center"/>
    </xf>
    <xf numFmtId="0" fontId="23" fillId="32" borderId="25" xfId="1509" applyFont="1" applyFill="1" applyBorder="1" applyAlignment="1">
      <alignment horizontal="right" vertical="center"/>
    </xf>
    <xf numFmtId="0" fontId="65" fillId="32" borderId="0" xfId="1509" applyFont="1" applyFill="1" applyBorder="1" applyAlignment="1">
      <alignment horizontal="left"/>
    </xf>
    <xf numFmtId="0" fontId="65" fillId="32" borderId="0" xfId="1509" applyFont="1" applyFill="1" applyAlignment="1">
      <alignment horizontal="center" vertical="center"/>
    </xf>
    <xf numFmtId="0" fontId="65" fillId="32" borderId="0" xfId="1509" applyFont="1" applyFill="1" applyBorder="1" applyAlignment="1">
      <alignment horizontal="center" vertical="center"/>
    </xf>
    <xf numFmtId="49" fontId="66" fillId="32" borderId="19" xfId="1509" applyNumberFormat="1" applyFont="1" applyFill="1" applyBorder="1" applyAlignment="1">
      <alignment horizontal="center" vertical="center" wrapText="1"/>
    </xf>
    <xf numFmtId="49" fontId="66" fillId="32" borderId="20" xfId="1509" applyNumberFormat="1" applyFont="1" applyFill="1" applyBorder="1" applyAlignment="1">
      <alignment horizontal="center" vertical="center" wrapText="1"/>
    </xf>
    <xf numFmtId="0" fontId="66" fillId="32" borderId="20" xfId="1509" applyFont="1" applyFill="1" applyBorder="1" applyAlignment="1">
      <alignment horizontal="center"/>
    </xf>
    <xf numFmtId="0" fontId="66" fillId="32" borderId="24" xfId="1509" applyFont="1" applyFill="1" applyBorder="1" applyAlignment="1">
      <alignment horizontal="center"/>
    </xf>
  </cellXfs>
  <cellStyles count="1752">
    <cellStyle name="???????" xfId="6"/>
    <cellStyle name="????????" xfId="7"/>
    <cellStyle name="???????? [0]" xfId="8"/>
    <cellStyle name="??????????" xfId="9"/>
    <cellStyle name="?????????? [0]" xfId="10"/>
    <cellStyle name="???????????" xfId="11"/>
    <cellStyle name="????????????? ???????????" xfId="12"/>
    <cellStyle name="??????????_1" xfId="13"/>
    <cellStyle name="????????_ ?? 25 ???" xfId="14"/>
    <cellStyle name="???????_ ????.???" xfId="15"/>
    <cellStyle name="??????_ ?? 25 ???" xfId="16"/>
    <cellStyle name="_2008 КХ ЯНГИ ДАСТУР" xfId="17"/>
    <cellStyle name="_21а жадваллар" xfId="18"/>
    <cellStyle name="_308 форма" xfId="19"/>
    <cellStyle name="_ДАСТУР макет" xfId="20"/>
    <cellStyle name="_ДАСТУР обл план 2007-09" xfId="21"/>
    <cellStyle name="_Жиззах" xfId="22"/>
    <cellStyle name="_Кашкадарё" xfId="23"/>
    <cellStyle name="_Наманган-1" xfId="24"/>
    <cellStyle name="_Прогн-НРМ-2010-2013-макет" xfId="25"/>
    <cellStyle name="_Самар_анд" xfId="26"/>
    <cellStyle name="_Сирдарё" xfId="27"/>
    <cellStyle name="_Сурхондарё " xfId="28"/>
    <cellStyle name="_Фаолият" xfId="29"/>
    <cellStyle name="_Фаолият_қишлоқ таррақиёти 82 банд тўлиқ" xfId="30"/>
    <cellStyle name="_Фаолият_ЯИЎ-сервис" xfId="31"/>
    <cellStyle name="_Хоразм" xfId="32"/>
    <cellStyle name="_чора-тадбир свод" xfId="33"/>
    <cellStyle name="_чора-тадбир свод_қишлоқ таррақиёти 82 банд тўлиқ" xfId="34"/>
    <cellStyle name="_чора-тадбир свод_ЯИЎ-сервис" xfId="35"/>
    <cellStyle name="”€ќђќ‘ћ‚›‰" xfId="37"/>
    <cellStyle name="”€љ‘€ђћ‚ђќќ›‰" xfId="38"/>
    <cellStyle name="”ќђќ‘ћ‚›‰" xfId="39"/>
    <cellStyle name="”љ‘ђћ‚ђќќ›‰" xfId="40"/>
    <cellStyle name="„…ќ…†ќ›‰" xfId="41"/>
    <cellStyle name="€’ћѓћ‚›‰" xfId="44"/>
    <cellStyle name="‡ђѓћ‹ћ‚ћљ1" xfId="42"/>
    <cellStyle name="‡ђѓћ‹ћ‚ћљ2" xfId="43"/>
    <cellStyle name="’ћѓћ‚›‰" xfId="36"/>
    <cellStyle name="" xfId="1"/>
    <cellStyle name="" xfId="2"/>
    <cellStyle name="" xfId="3"/>
    <cellStyle name="" xfId="4"/>
    <cellStyle name="" xfId="5"/>
    <cellStyle name="1" xfId="45"/>
    <cellStyle name="2" xfId="46"/>
    <cellStyle name="20% - Accent1" xfId="47"/>
    <cellStyle name="20% - Accent2" xfId="48"/>
    <cellStyle name="20% - Accent3" xfId="49"/>
    <cellStyle name="20% - Accent4" xfId="50"/>
    <cellStyle name="20% - Accent5" xfId="51"/>
    <cellStyle name="20% - Accent6" xfId="52"/>
    <cellStyle name="20% - Акцент1 10" xfId="53"/>
    <cellStyle name="20% - Акцент1 11" xfId="54"/>
    <cellStyle name="20% - Акцент1 12" xfId="55"/>
    <cellStyle name="20% - Акцент1 13" xfId="56"/>
    <cellStyle name="20% - Акцент1 14" xfId="57"/>
    <cellStyle name="20% - Акцент1 15" xfId="58"/>
    <cellStyle name="20% - Акцент1 16" xfId="59"/>
    <cellStyle name="20% - Акцент1 17" xfId="60"/>
    <cellStyle name="20% - Акцент1 18" xfId="61"/>
    <cellStyle name="20% - Акцент1 19" xfId="62"/>
    <cellStyle name="20% - Акцент1 2" xfId="63"/>
    <cellStyle name="20% - Акцент1 2 2" xfId="64"/>
    <cellStyle name="20% - Акцент1 20" xfId="65"/>
    <cellStyle name="20% - Акцент1 21" xfId="66"/>
    <cellStyle name="20% - Акцент1 22" xfId="67"/>
    <cellStyle name="20% - Акцент1 23" xfId="68"/>
    <cellStyle name="20% - Акцент1 24" xfId="69"/>
    <cellStyle name="20% - Акцент1 25" xfId="70"/>
    <cellStyle name="20% - Акцент1 26" xfId="71"/>
    <cellStyle name="20% - Акцент1 27" xfId="72"/>
    <cellStyle name="20% - Акцент1 28" xfId="73"/>
    <cellStyle name="20% - Акцент1 29" xfId="74"/>
    <cellStyle name="20% - Акцент1 3" xfId="75"/>
    <cellStyle name="20% - Акцент1 3 2" xfId="76"/>
    <cellStyle name="20% - Акцент1 30" xfId="77"/>
    <cellStyle name="20% - Акцент1 31" xfId="78"/>
    <cellStyle name="20% - Акцент1 32" xfId="79"/>
    <cellStyle name="20% - Акцент1 33" xfId="80"/>
    <cellStyle name="20% - Акцент1 34" xfId="81"/>
    <cellStyle name="20% - Акцент1 35" xfId="82"/>
    <cellStyle name="20% - Акцент1 36" xfId="83"/>
    <cellStyle name="20% - Акцент1 4" xfId="84"/>
    <cellStyle name="20% - Акцент1 4 2" xfId="85"/>
    <cellStyle name="20% - Акцент1 5" xfId="86"/>
    <cellStyle name="20% - Акцент1 6" xfId="87"/>
    <cellStyle name="20% - Акцент1 7" xfId="88"/>
    <cellStyle name="20% - Акцент1 8" xfId="89"/>
    <cellStyle name="20% - Акцент1 9" xfId="90"/>
    <cellStyle name="20% - Акцент2 10" xfId="91"/>
    <cellStyle name="20% - Акцент2 11" xfId="92"/>
    <cellStyle name="20% - Акцент2 12" xfId="93"/>
    <cellStyle name="20% - Акцент2 13" xfId="94"/>
    <cellStyle name="20% - Акцент2 14" xfId="95"/>
    <cellStyle name="20% - Акцент2 15" xfId="96"/>
    <cellStyle name="20% - Акцент2 16" xfId="97"/>
    <cellStyle name="20% - Акцент2 17" xfId="98"/>
    <cellStyle name="20% - Акцент2 18" xfId="99"/>
    <cellStyle name="20% - Акцент2 19" xfId="100"/>
    <cellStyle name="20% - Акцент2 2" xfId="101"/>
    <cellStyle name="20% - Акцент2 2 2" xfId="102"/>
    <cellStyle name="20% - Акцент2 20" xfId="103"/>
    <cellStyle name="20% - Акцент2 21" xfId="104"/>
    <cellStyle name="20% - Акцент2 22" xfId="105"/>
    <cellStyle name="20% - Акцент2 23" xfId="106"/>
    <cellStyle name="20% - Акцент2 24" xfId="107"/>
    <cellStyle name="20% - Акцент2 25" xfId="108"/>
    <cellStyle name="20% - Акцент2 26" xfId="109"/>
    <cellStyle name="20% - Акцент2 27" xfId="110"/>
    <cellStyle name="20% - Акцент2 28" xfId="111"/>
    <cellStyle name="20% - Акцент2 29" xfId="112"/>
    <cellStyle name="20% - Акцент2 3" xfId="113"/>
    <cellStyle name="20% - Акцент2 3 2" xfId="114"/>
    <cellStyle name="20% - Акцент2 30" xfId="115"/>
    <cellStyle name="20% - Акцент2 31" xfId="116"/>
    <cellStyle name="20% - Акцент2 32" xfId="117"/>
    <cellStyle name="20% - Акцент2 33" xfId="118"/>
    <cellStyle name="20% - Акцент2 34" xfId="119"/>
    <cellStyle name="20% - Акцент2 35" xfId="120"/>
    <cellStyle name="20% - Акцент2 36" xfId="121"/>
    <cellStyle name="20% - Акцент2 4" xfId="122"/>
    <cellStyle name="20% - Акцент2 4 2" xfId="123"/>
    <cellStyle name="20% - Акцент2 5" xfId="124"/>
    <cellStyle name="20% - Акцент2 6" xfId="125"/>
    <cellStyle name="20% - Акцент2 7" xfId="126"/>
    <cellStyle name="20% - Акцент2 8" xfId="127"/>
    <cellStyle name="20% - Акцент2 9" xfId="128"/>
    <cellStyle name="20% - Акцент3 10" xfId="129"/>
    <cellStyle name="20% - Акцент3 11" xfId="130"/>
    <cellStyle name="20% - Акцент3 12" xfId="131"/>
    <cellStyle name="20% - Акцент3 13" xfId="132"/>
    <cellStyle name="20% - Акцент3 14" xfId="133"/>
    <cellStyle name="20% - Акцент3 15" xfId="134"/>
    <cellStyle name="20% - Акцент3 16" xfId="135"/>
    <cellStyle name="20% - Акцент3 17" xfId="136"/>
    <cellStyle name="20% - Акцент3 18" xfId="137"/>
    <cellStyle name="20% - Акцент3 19" xfId="138"/>
    <cellStyle name="20% - Акцент3 2" xfId="139"/>
    <cellStyle name="20% - Акцент3 2 2" xfId="140"/>
    <cellStyle name="20% - Акцент3 20" xfId="141"/>
    <cellStyle name="20% - Акцент3 21" xfId="142"/>
    <cellStyle name="20% - Акцент3 22" xfId="143"/>
    <cellStyle name="20% - Акцент3 23" xfId="144"/>
    <cellStyle name="20% - Акцент3 24" xfId="145"/>
    <cellStyle name="20% - Акцент3 25" xfId="146"/>
    <cellStyle name="20% - Акцент3 26" xfId="147"/>
    <cellStyle name="20% - Акцент3 27" xfId="148"/>
    <cellStyle name="20% - Акцент3 28" xfId="149"/>
    <cellStyle name="20% - Акцент3 29" xfId="150"/>
    <cellStyle name="20% - Акцент3 3" xfId="151"/>
    <cellStyle name="20% - Акцент3 3 2" xfId="152"/>
    <cellStyle name="20% - Акцент3 30" xfId="153"/>
    <cellStyle name="20% - Акцент3 31" xfId="154"/>
    <cellStyle name="20% - Акцент3 32" xfId="155"/>
    <cellStyle name="20% - Акцент3 33" xfId="156"/>
    <cellStyle name="20% - Акцент3 34" xfId="157"/>
    <cellStyle name="20% - Акцент3 35" xfId="158"/>
    <cellStyle name="20% - Акцент3 36" xfId="159"/>
    <cellStyle name="20% - Акцент3 4" xfId="160"/>
    <cellStyle name="20% - Акцент3 4 2" xfId="161"/>
    <cellStyle name="20% - Акцент3 5" xfId="162"/>
    <cellStyle name="20% - Акцент3 6" xfId="163"/>
    <cellStyle name="20% - Акцент3 7" xfId="164"/>
    <cellStyle name="20% - Акцент3 8" xfId="165"/>
    <cellStyle name="20% - Акцент3 9" xfId="166"/>
    <cellStyle name="20% - Акцент4 10" xfId="167"/>
    <cellStyle name="20% - Акцент4 11" xfId="168"/>
    <cellStyle name="20% - Акцент4 12" xfId="169"/>
    <cellStyle name="20% - Акцент4 13" xfId="170"/>
    <cellStyle name="20% - Акцент4 14" xfId="171"/>
    <cellStyle name="20% - Акцент4 15" xfId="172"/>
    <cellStyle name="20% - Акцент4 16" xfId="173"/>
    <cellStyle name="20% - Акцент4 17" xfId="174"/>
    <cellStyle name="20% - Акцент4 18" xfId="175"/>
    <cellStyle name="20% - Акцент4 19" xfId="176"/>
    <cellStyle name="20% - Акцент4 2" xfId="177"/>
    <cellStyle name="20% - Акцент4 2 2" xfId="178"/>
    <cellStyle name="20% - Акцент4 20" xfId="179"/>
    <cellStyle name="20% - Акцент4 21" xfId="180"/>
    <cellStyle name="20% - Акцент4 22" xfId="181"/>
    <cellStyle name="20% - Акцент4 23" xfId="182"/>
    <cellStyle name="20% - Акцент4 24" xfId="183"/>
    <cellStyle name="20% - Акцент4 25" xfId="184"/>
    <cellStyle name="20% - Акцент4 26" xfId="185"/>
    <cellStyle name="20% - Акцент4 27" xfId="186"/>
    <cellStyle name="20% - Акцент4 28" xfId="187"/>
    <cellStyle name="20% - Акцент4 29" xfId="188"/>
    <cellStyle name="20% - Акцент4 3" xfId="189"/>
    <cellStyle name="20% - Акцент4 3 2" xfId="190"/>
    <cellStyle name="20% - Акцент4 30" xfId="191"/>
    <cellStyle name="20% - Акцент4 31" xfId="192"/>
    <cellStyle name="20% - Акцент4 32" xfId="193"/>
    <cellStyle name="20% - Акцент4 33" xfId="194"/>
    <cellStyle name="20% - Акцент4 34" xfId="195"/>
    <cellStyle name="20% - Акцент4 35" xfId="196"/>
    <cellStyle name="20% - Акцент4 36" xfId="197"/>
    <cellStyle name="20% - Акцент4 4" xfId="198"/>
    <cellStyle name="20% - Акцент4 4 2" xfId="199"/>
    <cellStyle name="20% - Акцент4 5" xfId="200"/>
    <cellStyle name="20% - Акцент4 6" xfId="201"/>
    <cellStyle name="20% - Акцент4 7" xfId="202"/>
    <cellStyle name="20% - Акцент4 8" xfId="203"/>
    <cellStyle name="20% - Акцент4 9" xfId="204"/>
    <cellStyle name="20% - Акцент5 10" xfId="205"/>
    <cellStyle name="20% - Акцент5 11" xfId="206"/>
    <cellStyle name="20% - Акцент5 12" xfId="207"/>
    <cellStyle name="20% - Акцент5 13" xfId="208"/>
    <cellStyle name="20% - Акцент5 14" xfId="209"/>
    <cellStyle name="20% - Акцент5 15" xfId="210"/>
    <cellStyle name="20% - Акцент5 16" xfId="211"/>
    <cellStyle name="20% - Акцент5 17" xfId="212"/>
    <cellStyle name="20% - Акцент5 18" xfId="213"/>
    <cellStyle name="20% - Акцент5 19" xfId="214"/>
    <cellStyle name="20% - Акцент5 2" xfId="215"/>
    <cellStyle name="20% - Акцент5 2 2" xfId="216"/>
    <cellStyle name="20% - Акцент5 20" xfId="217"/>
    <cellStyle name="20% - Акцент5 21" xfId="218"/>
    <cellStyle name="20% - Акцент5 22" xfId="219"/>
    <cellStyle name="20% - Акцент5 23" xfId="220"/>
    <cellStyle name="20% - Акцент5 24" xfId="221"/>
    <cellStyle name="20% - Акцент5 25" xfId="222"/>
    <cellStyle name="20% - Акцент5 26" xfId="223"/>
    <cellStyle name="20% - Акцент5 27" xfId="224"/>
    <cellStyle name="20% - Акцент5 28" xfId="225"/>
    <cellStyle name="20% - Акцент5 29" xfId="226"/>
    <cellStyle name="20% - Акцент5 3" xfId="227"/>
    <cellStyle name="20% - Акцент5 3 2" xfId="228"/>
    <cellStyle name="20% - Акцент5 30" xfId="229"/>
    <cellStyle name="20% - Акцент5 31" xfId="230"/>
    <cellStyle name="20% - Акцент5 32" xfId="231"/>
    <cellStyle name="20% - Акцент5 33" xfId="232"/>
    <cellStyle name="20% - Акцент5 34" xfId="233"/>
    <cellStyle name="20% - Акцент5 35" xfId="234"/>
    <cellStyle name="20% - Акцент5 36" xfId="235"/>
    <cellStyle name="20% - Акцент5 4" xfId="236"/>
    <cellStyle name="20% - Акцент5 4 2" xfId="237"/>
    <cellStyle name="20% - Акцент5 5" xfId="238"/>
    <cellStyle name="20% - Акцент5 6" xfId="239"/>
    <cellStyle name="20% - Акцент5 7" xfId="240"/>
    <cellStyle name="20% - Акцент5 8" xfId="241"/>
    <cellStyle name="20% - Акцент5 9" xfId="242"/>
    <cellStyle name="20% - Акцент6 10" xfId="243"/>
    <cellStyle name="20% - Акцент6 11" xfId="244"/>
    <cellStyle name="20% - Акцент6 12" xfId="245"/>
    <cellStyle name="20% - Акцент6 13" xfId="246"/>
    <cellStyle name="20% - Акцент6 14" xfId="247"/>
    <cellStyle name="20% - Акцент6 15" xfId="248"/>
    <cellStyle name="20% - Акцент6 16" xfId="249"/>
    <cellStyle name="20% - Акцент6 17" xfId="250"/>
    <cellStyle name="20% - Акцент6 18" xfId="251"/>
    <cellStyle name="20% - Акцент6 19" xfId="252"/>
    <cellStyle name="20% - Акцент6 2" xfId="253"/>
    <cellStyle name="20% - Акцент6 2 2" xfId="254"/>
    <cellStyle name="20% - Акцент6 20" xfId="255"/>
    <cellStyle name="20% - Акцент6 21" xfId="256"/>
    <cellStyle name="20% - Акцент6 22" xfId="257"/>
    <cellStyle name="20% - Акцент6 23" xfId="258"/>
    <cellStyle name="20% - Акцент6 24" xfId="259"/>
    <cellStyle name="20% - Акцент6 25" xfId="260"/>
    <cellStyle name="20% - Акцент6 26" xfId="261"/>
    <cellStyle name="20% - Акцент6 27" xfId="262"/>
    <cellStyle name="20% - Акцент6 28" xfId="263"/>
    <cellStyle name="20% - Акцент6 29" xfId="264"/>
    <cellStyle name="20% - Акцент6 3" xfId="265"/>
    <cellStyle name="20% - Акцент6 3 2" xfId="266"/>
    <cellStyle name="20% - Акцент6 30" xfId="267"/>
    <cellStyle name="20% - Акцент6 31" xfId="268"/>
    <cellStyle name="20% - Акцент6 32" xfId="269"/>
    <cellStyle name="20% - Акцент6 33" xfId="270"/>
    <cellStyle name="20% - Акцент6 34" xfId="271"/>
    <cellStyle name="20% - Акцент6 35" xfId="272"/>
    <cellStyle name="20% - Акцент6 36" xfId="273"/>
    <cellStyle name="20% - Акцент6 4" xfId="274"/>
    <cellStyle name="20% - Акцент6 4 2" xfId="275"/>
    <cellStyle name="20% - Акцент6 5" xfId="276"/>
    <cellStyle name="20% - Акцент6 6" xfId="277"/>
    <cellStyle name="20% - Акцент6 7" xfId="278"/>
    <cellStyle name="20% - Акцент6 8" xfId="279"/>
    <cellStyle name="20% - Акцент6 9" xfId="280"/>
    <cellStyle name="40% - Accent1" xfId="281"/>
    <cellStyle name="40% - Accent2" xfId="282"/>
    <cellStyle name="40% - Accent3" xfId="283"/>
    <cellStyle name="40% - Accent4" xfId="284"/>
    <cellStyle name="40% - Accent5" xfId="285"/>
    <cellStyle name="40% - Accent6" xfId="286"/>
    <cellStyle name="40% - Акцент1 10" xfId="287"/>
    <cellStyle name="40% - Акцент1 11" xfId="288"/>
    <cellStyle name="40% - Акцент1 12" xfId="289"/>
    <cellStyle name="40% - Акцент1 13" xfId="290"/>
    <cellStyle name="40% - Акцент1 14" xfId="291"/>
    <cellStyle name="40% - Акцент1 15" xfId="292"/>
    <cellStyle name="40% - Акцент1 16" xfId="293"/>
    <cellStyle name="40% - Акцент1 17" xfId="294"/>
    <cellStyle name="40% - Акцент1 18" xfId="295"/>
    <cellStyle name="40% - Акцент1 19" xfId="296"/>
    <cellStyle name="40% - Акцент1 2" xfId="297"/>
    <cellStyle name="40% - Акцент1 2 2" xfId="298"/>
    <cellStyle name="40% - Акцент1 20" xfId="299"/>
    <cellStyle name="40% - Акцент1 21" xfId="300"/>
    <cellStyle name="40% - Акцент1 22" xfId="301"/>
    <cellStyle name="40% - Акцент1 23" xfId="302"/>
    <cellStyle name="40% - Акцент1 24" xfId="303"/>
    <cellStyle name="40% - Акцент1 25" xfId="304"/>
    <cellStyle name="40% - Акцент1 26" xfId="305"/>
    <cellStyle name="40% - Акцент1 27" xfId="306"/>
    <cellStyle name="40% - Акцент1 28" xfId="307"/>
    <cellStyle name="40% - Акцент1 29" xfId="308"/>
    <cellStyle name="40% - Акцент1 3" xfId="309"/>
    <cellStyle name="40% - Акцент1 3 2" xfId="310"/>
    <cellStyle name="40% - Акцент1 30" xfId="311"/>
    <cellStyle name="40% - Акцент1 31" xfId="312"/>
    <cellStyle name="40% - Акцент1 32" xfId="313"/>
    <cellStyle name="40% - Акцент1 33" xfId="314"/>
    <cellStyle name="40% - Акцент1 34" xfId="315"/>
    <cellStyle name="40% - Акцент1 35" xfId="316"/>
    <cellStyle name="40% - Акцент1 36" xfId="317"/>
    <cellStyle name="40% - Акцент1 4" xfId="318"/>
    <cellStyle name="40% - Акцент1 4 2" xfId="319"/>
    <cellStyle name="40% - Акцент1 5" xfId="320"/>
    <cellStyle name="40% - Акцент1 6" xfId="321"/>
    <cellStyle name="40% - Акцент1 7" xfId="322"/>
    <cellStyle name="40% - Акцент1 8" xfId="323"/>
    <cellStyle name="40% - Акцент1 9" xfId="324"/>
    <cellStyle name="40% - Акцент2 10" xfId="325"/>
    <cellStyle name="40% - Акцент2 11" xfId="326"/>
    <cellStyle name="40% - Акцент2 12" xfId="327"/>
    <cellStyle name="40% - Акцент2 13" xfId="328"/>
    <cellStyle name="40% - Акцент2 14" xfId="329"/>
    <cellStyle name="40% - Акцент2 15" xfId="330"/>
    <cellStyle name="40% - Акцент2 16" xfId="331"/>
    <cellStyle name="40% - Акцент2 17" xfId="332"/>
    <cellStyle name="40% - Акцент2 18" xfId="333"/>
    <cellStyle name="40% - Акцент2 19" xfId="334"/>
    <cellStyle name="40% - Акцент2 2" xfId="335"/>
    <cellStyle name="40% - Акцент2 2 2" xfId="336"/>
    <cellStyle name="40% - Акцент2 20" xfId="337"/>
    <cellStyle name="40% - Акцент2 21" xfId="338"/>
    <cellStyle name="40% - Акцент2 22" xfId="339"/>
    <cellStyle name="40% - Акцент2 23" xfId="340"/>
    <cellStyle name="40% - Акцент2 24" xfId="341"/>
    <cellStyle name="40% - Акцент2 25" xfId="342"/>
    <cellStyle name="40% - Акцент2 26" xfId="343"/>
    <cellStyle name="40% - Акцент2 27" xfId="344"/>
    <cellStyle name="40% - Акцент2 28" xfId="345"/>
    <cellStyle name="40% - Акцент2 29" xfId="346"/>
    <cellStyle name="40% - Акцент2 3" xfId="347"/>
    <cellStyle name="40% - Акцент2 3 2" xfId="348"/>
    <cellStyle name="40% - Акцент2 30" xfId="349"/>
    <cellStyle name="40% - Акцент2 31" xfId="350"/>
    <cellStyle name="40% - Акцент2 32" xfId="351"/>
    <cellStyle name="40% - Акцент2 33" xfId="352"/>
    <cellStyle name="40% - Акцент2 34" xfId="353"/>
    <cellStyle name="40% - Акцент2 35" xfId="354"/>
    <cellStyle name="40% - Акцент2 36" xfId="355"/>
    <cellStyle name="40% - Акцент2 4" xfId="356"/>
    <cellStyle name="40% - Акцент2 4 2" xfId="357"/>
    <cellStyle name="40% - Акцент2 5" xfId="358"/>
    <cellStyle name="40% - Акцент2 6" xfId="359"/>
    <cellStyle name="40% - Акцент2 7" xfId="360"/>
    <cellStyle name="40% - Акцент2 8" xfId="361"/>
    <cellStyle name="40% - Акцент2 9" xfId="362"/>
    <cellStyle name="40% - Акцент3 10" xfId="363"/>
    <cellStyle name="40% - Акцент3 11" xfId="364"/>
    <cellStyle name="40% - Акцент3 12" xfId="365"/>
    <cellStyle name="40% - Акцент3 13" xfId="366"/>
    <cellStyle name="40% - Акцент3 14" xfId="367"/>
    <cellStyle name="40% - Акцент3 15" xfId="368"/>
    <cellStyle name="40% - Акцент3 16" xfId="369"/>
    <cellStyle name="40% - Акцент3 17" xfId="370"/>
    <cellStyle name="40% - Акцент3 18" xfId="371"/>
    <cellStyle name="40% - Акцент3 19" xfId="372"/>
    <cellStyle name="40% - Акцент3 2" xfId="373"/>
    <cellStyle name="40% - Акцент3 2 2" xfId="374"/>
    <cellStyle name="40% - Акцент3 20" xfId="375"/>
    <cellStyle name="40% - Акцент3 21" xfId="376"/>
    <cellStyle name="40% - Акцент3 22" xfId="377"/>
    <cellStyle name="40% - Акцент3 23" xfId="378"/>
    <cellStyle name="40% - Акцент3 24" xfId="379"/>
    <cellStyle name="40% - Акцент3 25" xfId="380"/>
    <cellStyle name="40% - Акцент3 26" xfId="381"/>
    <cellStyle name="40% - Акцент3 27" xfId="382"/>
    <cellStyle name="40% - Акцент3 28" xfId="383"/>
    <cellStyle name="40% - Акцент3 29" xfId="384"/>
    <cellStyle name="40% - Акцент3 3" xfId="385"/>
    <cellStyle name="40% - Акцент3 3 2" xfId="386"/>
    <cellStyle name="40% - Акцент3 30" xfId="387"/>
    <cellStyle name="40% - Акцент3 31" xfId="388"/>
    <cellStyle name="40% - Акцент3 32" xfId="389"/>
    <cellStyle name="40% - Акцент3 33" xfId="390"/>
    <cellStyle name="40% - Акцент3 34" xfId="391"/>
    <cellStyle name="40% - Акцент3 35" xfId="392"/>
    <cellStyle name="40% - Акцент3 36" xfId="393"/>
    <cellStyle name="40% - Акцент3 4" xfId="394"/>
    <cellStyle name="40% - Акцент3 4 2" xfId="395"/>
    <cellStyle name="40% - Акцент3 5" xfId="396"/>
    <cellStyle name="40% - Акцент3 6" xfId="397"/>
    <cellStyle name="40% - Акцент3 7" xfId="398"/>
    <cellStyle name="40% - Акцент3 8" xfId="399"/>
    <cellStyle name="40% - Акцент3 9" xfId="400"/>
    <cellStyle name="40% - Акцент4 10" xfId="401"/>
    <cellStyle name="40% - Акцент4 11" xfId="402"/>
    <cellStyle name="40% - Акцент4 12" xfId="403"/>
    <cellStyle name="40% - Акцент4 13" xfId="404"/>
    <cellStyle name="40% - Акцент4 14" xfId="405"/>
    <cellStyle name="40% - Акцент4 15" xfId="406"/>
    <cellStyle name="40% - Акцент4 16" xfId="407"/>
    <cellStyle name="40% - Акцент4 17" xfId="408"/>
    <cellStyle name="40% - Акцент4 18" xfId="409"/>
    <cellStyle name="40% - Акцент4 19" xfId="410"/>
    <cellStyle name="40% - Акцент4 2" xfId="411"/>
    <cellStyle name="40% - Акцент4 2 2" xfId="412"/>
    <cellStyle name="40% - Акцент4 20" xfId="413"/>
    <cellStyle name="40% - Акцент4 21" xfId="414"/>
    <cellStyle name="40% - Акцент4 22" xfId="415"/>
    <cellStyle name="40% - Акцент4 23" xfId="416"/>
    <cellStyle name="40% - Акцент4 24" xfId="417"/>
    <cellStyle name="40% - Акцент4 25" xfId="418"/>
    <cellStyle name="40% - Акцент4 26" xfId="419"/>
    <cellStyle name="40% - Акцент4 27" xfId="420"/>
    <cellStyle name="40% - Акцент4 28" xfId="421"/>
    <cellStyle name="40% - Акцент4 29" xfId="422"/>
    <cellStyle name="40% - Акцент4 3" xfId="423"/>
    <cellStyle name="40% - Акцент4 3 2" xfId="424"/>
    <cellStyle name="40% - Акцент4 30" xfId="425"/>
    <cellStyle name="40% - Акцент4 31" xfId="426"/>
    <cellStyle name="40% - Акцент4 32" xfId="427"/>
    <cellStyle name="40% - Акцент4 33" xfId="428"/>
    <cellStyle name="40% - Акцент4 34" xfId="429"/>
    <cellStyle name="40% - Акцент4 35" xfId="430"/>
    <cellStyle name="40% - Акцент4 36" xfId="431"/>
    <cellStyle name="40% - Акцент4 4" xfId="432"/>
    <cellStyle name="40% - Акцент4 4 2" xfId="433"/>
    <cellStyle name="40% - Акцент4 5" xfId="434"/>
    <cellStyle name="40% - Акцент4 6" xfId="435"/>
    <cellStyle name="40% - Акцент4 7" xfId="436"/>
    <cellStyle name="40% - Акцент4 8" xfId="437"/>
    <cellStyle name="40% - Акцент4 9" xfId="438"/>
    <cellStyle name="40% - Акцент5 10" xfId="439"/>
    <cellStyle name="40% - Акцент5 11" xfId="440"/>
    <cellStyle name="40% - Акцент5 12" xfId="441"/>
    <cellStyle name="40% - Акцент5 13" xfId="442"/>
    <cellStyle name="40% - Акцент5 14" xfId="443"/>
    <cellStyle name="40% - Акцент5 15" xfId="444"/>
    <cellStyle name="40% - Акцент5 16" xfId="445"/>
    <cellStyle name="40% - Акцент5 17" xfId="446"/>
    <cellStyle name="40% - Акцент5 18" xfId="447"/>
    <cellStyle name="40% - Акцент5 19" xfId="448"/>
    <cellStyle name="40% - Акцент5 2" xfId="449"/>
    <cellStyle name="40% - Акцент5 2 2" xfId="450"/>
    <cellStyle name="40% - Акцент5 20" xfId="451"/>
    <cellStyle name="40% - Акцент5 21" xfId="452"/>
    <cellStyle name="40% - Акцент5 22" xfId="453"/>
    <cellStyle name="40% - Акцент5 23" xfId="454"/>
    <cellStyle name="40% - Акцент5 24" xfId="455"/>
    <cellStyle name="40% - Акцент5 25" xfId="456"/>
    <cellStyle name="40% - Акцент5 26" xfId="457"/>
    <cellStyle name="40% - Акцент5 27" xfId="458"/>
    <cellStyle name="40% - Акцент5 28" xfId="459"/>
    <cellStyle name="40% - Акцент5 29" xfId="460"/>
    <cellStyle name="40% - Акцент5 3" xfId="461"/>
    <cellStyle name="40% - Акцент5 3 2" xfId="462"/>
    <cellStyle name="40% - Акцент5 30" xfId="463"/>
    <cellStyle name="40% - Акцент5 31" xfId="464"/>
    <cellStyle name="40% - Акцент5 32" xfId="465"/>
    <cellStyle name="40% - Акцент5 33" xfId="466"/>
    <cellStyle name="40% - Акцент5 34" xfId="467"/>
    <cellStyle name="40% - Акцент5 35" xfId="468"/>
    <cellStyle name="40% - Акцент5 36" xfId="469"/>
    <cellStyle name="40% - Акцент5 4" xfId="470"/>
    <cellStyle name="40% - Акцент5 4 2" xfId="471"/>
    <cellStyle name="40% - Акцент5 5" xfId="472"/>
    <cellStyle name="40% - Акцент5 6" xfId="473"/>
    <cellStyle name="40% - Акцент5 7" xfId="474"/>
    <cellStyle name="40% - Акцент5 8" xfId="475"/>
    <cellStyle name="40% - Акцент5 9" xfId="476"/>
    <cellStyle name="40% - Акцент6 10" xfId="477"/>
    <cellStyle name="40% - Акцент6 11" xfId="478"/>
    <cellStyle name="40% - Акцент6 12" xfId="479"/>
    <cellStyle name="40% - Акцент6 13" xfId="480"/>
    <cellStyle name="40% - Акцент6 14" xfId="481"/>
    <cellStyle name="40% - Акцент6 15" xfId="482"/>
    <cellStyle name="40% - Акцент6 16" xfId="483"/>
    <cellStyle name="40% - Акцент6 17" xfId="484"/>
    <cellStyle name="40% - Акцент6 18" xfId="485"/>
    <cellStyle name="40% - Акцент6 19" xfId="486"/>
    <cellStyle name="40% - Акцент6 2" xfId="487"/>
    <cellStyle name="40% - Акцент6 2 2" xfId="488"/>
    <cellStyle name="40% - Акцент6 20" xfId="489"/>
    <cellStyle name="40% - Акцент6 21" xfId="490"/>
    <cellStyle name="40% - Акцент6 22" xfId="491"/>
    <cellStyle name="40% - Акцент6 23" xfId="492"/>
    <cellStyle name="40% - Акцент6 24" xfId="493"/>
    <cellStyle name="40% - Акцент6 25" xfId="494"/>
    <cellStyle name="40% - Акцент6 26" xfId="495"/>
    <cellStyle name="40% - Акцент6 27" xfId="496"/>
    <cellStyle name="40% - Акцент6 28" xfId="497"/>
    <cellStyle name="40% - Акцент6 29" xfId="498"/>
    <cellStyle name="40% - Акцент6 3" xfId="499"/>
    <cellStyle name="40% - Акцент6 3 2" xfId="500"/>
    <cellStyle name="40% - Акцент6 30" xfId="501"/>
    <cellStyle name="40% - Акцент6 31" xfId="502"/>
    <cellStyle name="40% - Акцент6 32" xfId="503"/>
    <cellStyle name="40% - Акцент6 33" xfId="504"/>
    <cellStyle name="40% - Акцент6 34" xfId="505"/>
    <cellStyle name="40% - Акцент6 35" xfId="506"/>
    <cellStyle name="40% - Акцент6 36" xfId="507"/>
    <cellStyle name="40% - Акцент6 4" xfId="508"/>
    <cellStyle name="40% - Акцент6 4 2" xfId="509"/>
    <cellStyle name="40% - Акцент6 5" xfId="510"/>
    <cellStyle name="40% - Акцент6 6" xfId="511"/>
    <cellStyle name="40% - Акцент6 7" xfId="512"/>
    <cellStyle name="40% - Акцент6 8" xfId="513"/>
    <cellStyle name="40% - Акцент6 9" xfId="514"/>
    <cellStyle name="60% - Accent1" xfId="515"/>
    <cellStyle name="60% - Accent2" xfId="516"/>
    <cellStyle name="60% - Accent3" xfId="517"/>
    <cellStyle name="60% - Accent4" xfId="518"/>
    <cellStyle name="60% - Accent5" xfId="519"/>
    <cellStyle name="60% - Accent6" xfId="520"/>
    <cellStyle name="60% - Акцент1 10" xfId="521"/>
    <cellStyle name="60% - Акцент1 11" xfId="522"/>
    <cellStyle name="60% - Акцент1 12" xfId="523"/>
    <cellStyle name="60% - Акцент1 13" xfId="524"/>
    <cellStyle name="60% - Акцент1 14" xfId="525"/>
    <cellStyle name="60% - Акцент1 15" xfId="526"/>
    <cellStyle name="60% - Акцент1 16" xfId="527"/>
    <cellStyle name="60% - Акцент1 17" xfId="528"/>
    <cellStyle name="60% - Акцент1 18" xfId="529"/>
    <cellStyle name="60% - Акцент1 19" xfId="530"/>
    <cellStyle name="60% - Акцент1 2" xfId="531"/>
    <cellStyle name="60% - Акцент1 2 2" xfId="532"/>
    <cellStyle name="60% - Акцент1 20" xfId="533"/>
    <cellStyle name="60% - Акцент1 21" xfId="534"/>
    <cellStyle name="60% - Акцент1 22" xfId="535"/>
    <cellStyle name="60% - Акцент1 23" xfId="536"/>
    <cellStyle name="60% - Акцент1 24" xfId="537"/>
    <cellStyle name="60% - Акцент1 25" xfId="538"/>
    <cellStyle name="60% - Акцент1 26" xfId="539"/>
    <cellStyle name="60% - Акцент1 27" xfId="540"/>
    <cellStyle name="60% - Акцент1 28" xfId="541"/>
    <cellStyle name="60% - Акцент1 29" xfId="542"/>
    <cellStyle name="60% - Акцент1 3" xfId="543"/>
    <cellStyle name="60% - Акцент1 3 2" xfId="544"/>
    <cellStyle name="60% - Акцент1 30" xfId="545"/>
    <cellStyle name="60% - Акцент1 31" xfId="546"/>
    <cellStyle name="60% - Акцент1 32" xfId="547"/>
    <cellStyle name="60% - Акцент1 33" xfId="548"/>
    <cellStyle name="60% - Акцент1 34" xfId="549"/>
    <cellStyle name="60% - Акцент1 35" xfId="550"/>
    <cellStyle name="60% - Акцент1 36" xfId="551"/>
    <cellStyle name="60% - Акцент1 4" xfId="552"/>
    <cellStyle name="60% - Акцент1 4 2" xfId="553"/>
    <cellStyle name="60% - Акцент1 5" xfId="554"/>
    <cellStyle name="60% - Акцент1 6" xfId="555"/>
    <cellStyle name="60% - Акцент1 7" xfId="556"/>
    <cellStyle name="60% - Акцент1 8" xfId="557"/>
    <cellStyle name="60% - Акцент1 9" xfId="558"/>
    <cellStyle name="60% - Акцент2 10" xfId="559"/>
    <cellStyle name="60% - Акцент2 11" xfId="560"/>
    <cellStyle name="60% - Акцент2 12" xfId="561"/>
    <cellStyle name="60% - Акцент2 13" xfId="562"/>
    <cellStyle name="60% - Акцент2 14" xfId="563"/>
    <cellStyle name="60% - Акцент2 15" xfId="564"/>
    <cellStyle name="60% - Акцент2 16" xfId="565"/>
    <cellStyle name="60% - Акцент2 17" xfId="566"/>
    <cellStyle name="60% - Акцент2 18" xfId="567"/>
    <cellStyle name="60% - Акцент2 19" xfId="568"/>
    <cellStyle name="60% - Акцент2 2" xfId="569"/>
    <cellStyle name="60% - Акцент2 2 2" xfId="570"/>
    <cellStyle name="60% - Акцент2 20" xfId="571"/>
    <cellStyle name="60% - Акцент2 21" xfId="572"/>
    <cellStyle name="60% - Акцент2 22" xfId="573"/>
    <cellStyle name="60% - Акцент2 23" xfId="574"/>
    <cellStyle name="60% - Акцент2 24" xfId="575"/>
    <cellStyle name="60% - Акцент2 25" xfId="576"/>
    <cellStyle name="60% - Акцент2 26" xfId="577"/>
    <cellStyle name="60% - Акцент2 27" xfId="578"/>
    <cellStyle name="60% - Акцент2 28" xfId="579"/>
    <cellStyle name="60% - Акцент2 29" xfId="580"/>
    <cellStyle name="60% - Акцент2 3" xfId="581"/>
    <cellStyle name="60% - Акцент2 3 2" xfId="582"/>
    <cellStyle name="60% - Акцент2 30" xfId="583"/>
    <cellStyle name="60% - Акцент2 31" xfId="584"/>
    <cellStyle name="60% - Акцент2 32" xfId="585"/>
    <cellStyle name="60% - Акцент2 33" xfId="586"/>
    <cellStyle name="60% - Акцент2 34" xfId="587"/>
    <cellStyle name="60% - Акцент2 35" xfId="588"/>
    <cellStyle name="60% - Акцент2 36" xfId="589"/>
    <cellStyle name="60% - Акцент2 4" xfId="590"/>
    <cellStyle name="60% - Акцент2 4 2" xfId="591"/>
    <cellStyle name="60% - Акцент2 5" xfId="592"/>
    <cellStyle name="60% - Акцент2 6" xfId="593"/>
    <cellStyle name="60% - Акцент2 7" xfId="594"/>
    <cellStyle name="60% - Акцент2 8" xfId="595"/>
    <cellStyle name="60% - Акцент2 9" xfId="596"/>
    <cellStyle name="60% - Акцент3 10" xfId="597"/>
    <cellStyle name="60% - Акцент3 11" xfId="598"/>
    <cellStyle name="60% - Акцент3 12" xfId="599"/>
    <cellStyle name="60% - Акцент3 13" xfId="600"/>
    <cellStyle name="60% - Акцент3 14" xfId="601"/>
    <cellStyle name="60% - Акцент3 15" xfId="602"/>
    <cellStyle name="60% - Акцент3 16" xfId="603"/>
    <cellStyle name="60% - Акцент3 17" xfId="604"/>
    <cellStyle name="60% - Акцент3 18" xfId="605"/>
    <cellStyle name="60% - Акцент3 19" xfId="606"/>
    <cellStyle name="60% - Акцент3 2" xfId="607"/>
    <cellStyle name="60% - Акцент3 2 2" xfId="608"/>
    <cellStyle name="60% - Акцент3 20" xfId="609"/>
    <cellStyle name="60% - Акцент3 21" xfId="610"/>
    <cellStyle name="60% - Акцент3 22" xfId="611"/>
    <cellStyle name="60% - Акцент3 23" xfId="612"/>
    <cellStyle name="60% - Акцент3 24" xfId="613"/>
    <cellStyle name="60% - Акцент3 25" xfId="614"/>
    <cellStyle name="60% - Акцент3 26" xfId="615"/>
    <cellStyle name="60% - Акцент3 27" xfId="616"/>
    <cellStyle name="60% - Акцент3 28" xfId="617"/>
    <cellStyle name="60% - Акцент3 29" xfId="618"/>
    <cellStyle name="60% - Акцент3 3" xfId="619"/>
    <cellStyle name="60% - Акцент3 3 2" xfId="620"/>
    <cellStyle name="60% - Акцент3 30" xfId="621"/>
    <cellStyle name="60% - Акцент3 31" xfId="622"/>
    <cellStyle name="60% - Акцент3 32" xfId="623"/>
    <cellStyle name="60% - Акцент3 33" xfId="624"/>
    <cellStyle name="60% - Акцент3 34" xfId="625"/>
    <cellStyle name="60% - Акцент3 35" xfId="626"/>
    <cellStyle name="60% - Акцент3 36" xfId="627"/>
    <cellStyle name="60% - Акцент3 4" xfId="628"/>
    <cellStyle name="60% - Акцент3 4 2" xfId="629"/>
    <cellStyle name="60% - Акцент3 5" xfId="630"/>
    <cellStyle name="60% - Акцент3 6" xfId="631"/>
    <cellStyle name="60% - Акцент3 7" xfId="632"/>
    <cellStyle name="60% - Акцент3 8" xfId="633"/>
    <cellStyle name="60% - Акцент3 9" xfId="634"/>
    <cellStyle name="60% - Акцент4 10" xfId="635"/>
    <cellStyle name="60% - Акцент4 11" xfId="636"/>
    <cellStyle name="60% - Акцент4 12" xfId="637"/>
    <cellStyle name="60% - Акцент4 13" xfId="638"/>
    <cellStyle name="60% - Акцент4 14" xfId="639"/>
    <cellStyle name="60% - Акцент4 15" xfId="640"/>
    <cellStyle name="60% - Акцент4 16" xfId="641"/>
    <cellStyle name="60% - Акцент4 17" xfId="642"/>
    <cellStyle name="60% - Акцент4 18" xfId="643"/>
    <cellStyle name="60% - Акцент4 19" xfId="644"/>
    <cellStyle name="60% - Акцент4 2" xfId="645"/>
    <cellStyle name="60% - Акцент4 2 2" xfId="646"/>
    <cellStyle name="60% - Акцент4 20" xfId="647"/>
    <cellStyle name="60% - Акцент4 21" xfId="648"/>
    <cellStyle name="60% - Акцент4 22" xfId="649"/>
    <cellStyle name="60% - Акцент4 23" xfId="650"/>
    <cellStyle name="60% - Акцент4 24" xfId="651"/>
    <cellStyle name="60% - Акцент4 25" xfId="652"/>
    <cellStyle name="60% - Акцент4 26" xfId="653"/>
    <cellStyle name="60% - Акцент4 27" xfId="654"/>
    <cellStyle name="60% - Акцент4 28" xfId="655"/>
    <cellStyle name="60% - Акцент4 29" xfId="656"/>
    <cellStyle name="60% - Акцент4 3" xfId="657"/>
    <cellStyle name="60% - Акцент4 3 2" xfId="658"/>
    <cellStyle name="60% - Акцент4 30" xfId="659"/>
    <cellStyle name="60% - Акцент4 31" xfId="660"/>
    <cellStyle name="60% - Акцент4 32" xfId="661"/>
    <cellStyle name="60% - Акцент4 33" xfId="662"/>
    <cellStyle name="60% - Акцент4 34" xfId="663"/>
    <cellStyle name="60% - Акцент4 35" xfId="664"/>
    <cellStyle name="60% - Акцент4 36" xfId="665"/>
    <cellStyle name="60% - Акцент4 4" xfId="666"/>
    <cellStyle name="60% - Акцент4 4 2" xfId="667"/>
    <cellStyle name="60% - Акцент4 5" xfId="668"/>
    <cellStyle name="60% - Акцент4 6" xfId="669"/>
    <cellStyle name="60% - Акцент4 7" xfId="670"/>
    <cellStyle name="60% - Акцент4 8" xfId="671"/>
    <cellStyle name="60% - Акцент4 9" xfId="672"/>
    <cellStyle name="60% - Акцент5 10" xfId="673"/>
    <cellStyle name="60% - Акцент5 11" xfId="674"/>
    <cellStyle name="60% - Акцент5 12" xfId="675"/>
    <cellStyle name="60% - Акцент5 13" xfId="676"/>
    <cellStyle name="60% - Акцент5 14" xfId="677"/>
    <cellStyle name="60% - Акцент5 15" xfId="678"/>
    <cellStyle name="60% - Акцент5 16" xfId="679"/>
    <cellStyle name="60% - Акцент5 17" xfId="680"/>
    <cellStyle name="60% - Акцент5 18" xfId="681"/>
    <cellStyle name="60% - Акцент5 19" xfId="682"/>
    <cellStyle name="60% - Акцент5 2" xfId="683"/>
    <cellStyle name="60% - Акцент5 2 2" xfId="684"/>
    <cellStyle name="60% - Акцент5 20" xfId="685"/>
    <cellStyle name="60% - Акцент5 21" xfId="686"/>
    <cellStyle name="60% - Акцент5 22" xfId="687"/>
    <cellStyle name="60% - Акцент5 23" xfId="688"/>
    <cellStyle name="60% - Акцент5 24" xfId="689"/>
    <cellStyle name="60% - Акцент5 25" xfId="690"/>
    <cellStyle name="60% - Акцент5 26" xfId="691"/>
    <cellStyle name="60% - Акцент5 27" xfId="692"/>
    <cellStyle name="60% - Акцент5 28" xfId="693"/>
    <cellStyle name="60% - Акцент5 29" xfId="694"/>
    <cellStyle name="60% - Акцент5 3" xfId="695"/>
    <cellStyle name="60% - Акцент5 3 2" xfId="696"/>
    <cellStyle name="60% - Акцент5 30" xfId="697"/>
    <cellStyle name="60% - Акцент5 31" xfId="698"/>
    <cellStyle name="60% - Акцент5 32" xfId="699"/>
    <cellStyle name="60% - Акцент5 33" xfId="700"/>
    <cellStyle name="60% - Акцент5 34" xfId="701"/>
    <cellStyle name="60% - Акцент5 35" xfId="702"/>
    <cellStyle name="60% - Акцент5 36" xfId="703"/>
    <cellStyle name="60% - Акцент5 4" xfId="704"/>
    <cellStyle name="60% - Акцент5 4 2" xfId="705"/>
    <cellStyle name="60% - Акцент5 5" xfId="706"/>
    <cellStyle name="60% - Акцент5 6" xfId="707"/>
    <cellStyle name="60% - Акцент5 7" xfId="708"/>
    <cellStyle name="60% - Акцент5 8" xfId="709"/>
    <cellStyle name="60% - Акцент5 9" xfId="710"/>
    <cellStyle name="60% - Акцент6 10" xfId="711"/>
    <cellStyle name="60% - Акцент6 11" xfId="712"/>
    <cellStyle name="60% - Акцент6 12" xfId="713"/>
    <cellStyle name="60% - Акцент6 13" xfId="714"/>
    <cellStyle name="60% - Акцент6 14" xfId="715"/>
    <cellStyle name="60% - Акцент6 15" xfId="716"/>
    <cellStyle name="60% - Акцент6 16" xfId="717"/>
    <cellStyle name="60% - Акцент6 17" xfId="718"/>
    <cellStyle name="60% - Акцент6 18" xfId="719"/>
    <cellStyle name="60% - Акцент6 19" xfId="720"/>
    <cellStyle name="60% - Акцент6 2" xfId="721"/>
    <cellStyle name="60% - Акцент6 2 2" xfId="722"/>
    <cellStyle name="60% - Акцент6 20" xfId="723"/>
    <cellStyle name="60% - Акцент6 21" xfId="724"/>
    <cellStyle name="60% - Акцент6 22" xfId="725"/>
    <cellStyle name="60% - Акцент6 23" xfId="726"/>
    <cellStyle name="60% - Акцент6 24" xfId="727"/>
    <cellStyle name="60% - Акцент6 25" xfId="728"/>
    <cellStyle name="60% - Акцент6 26" xfId="729"/>
    <cellStyle name="60% - Акцент6 27" xfId="730"/>
    <cellStyle name="60% - Акцент6 28" xfId="731"/>
    <cellStyle name="60% - Акцент6 29" xfId="732"/>
    <cellStyle name="60% - Акцент6 3" xfId="733"/>
    <cellStyle name="60% - Акцент6 3 2" xfId="734"/>
    <cellStyle name="60% - Акцент6 30" xfId="735"/>
    <cellStyle name="60% - Акцент6 31" xfId="736"/>
    <cellStyle name="60% - Акцент6 32" xfId="737"/>
    <cellStyle name="60% - Акцент6 33" xfId="738"/>
    <cellStyle name="60% - Акцент6 34" xfId="739"/>
    <cellStyle name="60% - Акцент6 35" xfId="740"/>
    <cellStyle name="60% - Акцент6 36" xfId="741"/>
    <cellStyle name="60% - Акцент6 4" xfId="742"/>
    <cellStyle name="60% - Акцент6 4 2" xfId="743"/>
    <cellStyle name="60% - Акцент6 5" xfId="744"/>
    <cellStyle name="60% - Акцент6 6" xfId="745"/>
    <cellStyle name="60% - Акцент6 7" xfId="746"/>
    <cellStyle name="60% - Акцент6 8" xfId="747"/>
    <cellStyle name="60% - Акцент6 9" xfId="748"/>
    <cellStyle name="Aaia?iue" xfId="749"/>
    <cellStyle name="Aaia?iue [0]" xfId="750"/>
    <cellStyle name="Aaia?iue_,, 255 якуни" xfId="751"/>
    <cellStyle name="Accent1" xfId="752"/>
    <cellStyle name="Accent2" xfId="753"/>
    <cellStyle name="Accent3" xfId="754"/>
    <cellStyle name="Accent4" xfId="755"/>
    <cellStyle name="Accent5" xfId="756"/>
    <cellStyle name="Accent6" xfId="757"/>
    <cellStyle name="Acdldnnueer" xfId="758"/>
    <cellStyle name="Alilciue [0]_ 2003 aia" xfId="759"/>
    <cellStyle name="Alilciue_ 2003 aia" xfId="760"/>
    <cellStyle name="Bad" xfId="761"/>
    <cellStyle name="Calculation" xfId="762"/>
    <cellStyle name="Check Cell" xfId="763"/>
    <cellStyle name="Comma [0]_Sheet1 (2)" xfId="764"/>
    <cellStyle name="Comma_Sheet1 (2)" xfId="765"/>
    <cellStyle name="Comma0" xfId="766"/>
    <cellStyle name="Currency [0]_Sheet1 (2)" xfId="767"/>
    <cellStyle name="Currency_Sheet1 (2)" xfId="768"/>
    <cellStyle name="Currency0" xfId="769"/>
    <cellStyle name="Euro" xfId="770"/>
    <cellStyle name="Explanatory Text" xfId="771"/>
    <cellStyle name="Good" xfId="772"/>
    <cellStyle name="Heading 1" xfId="773"/>
    <cellStyle name="Heading 2" xfId="774"/>
    <cellStyle name="Heading 3" xfId="775"/>
    <cellStyle name="Heading 4" xfId="776"/>
    <cellStyle name="I?ioaioiue" xfId="777"/>
    <cellStyle name="I`u?iue_Deri98_D" xfId="778"/>
    <cellStyle name="Iau?iue" xfId="779"/>
    <cellStyle name="Ineduararr?n? acdldnnueer" xfId="780"/>
    <cellStyle name="Input" xfId="781"/>
    <cellStyle name="Linked Cell" xfId="782"/>
    <cellStyle name="Neutral" xfId="783"/>
    <cellStyle name="Normal_2003 6 ойлик хисоботлари xls" xfId="784"/>
    <cellStyle name="Note" xfId="785"/>
    <cellStyle name="Nun??c [0]_ 2003 aia" xfId="786"/>
    <cellStyle name="Nun??c_ 2003 aia" xfId="787"/>
    <cellStyle name="Ociriniaue [0]_1" xfId="788"/>
    <cellStyle name="Ociriniaue_1" xfId="789"/>
    <cellStyle name="Oeiainiaue" xfId="790"/>
    <cellStyle name="Oeiainiaue [0]" xfId="791"/>
    <cellStyle name="Oeiainiaue_,, 255 якуни" xfId="792"/>
    <cellStyle name="Output" xfId="793"/>
    <cellStyle name="s]_x000d__x000a_;load=rrtsklst.exe_x000d__x000a_Beep=yes_x000d__x000a_NullPort=None_x000d__x000a_BorderWidth=3_x000d__x000a_CursorBlinkRate=530_x000d__x000a_DoubleClickSpeed=452_x000d__x000a_Programs=com" xfId="794"/>
    <cellStyle name="Title" xfId="795"/>
    <cellStyle name="Total" xfId="796"/>
    <cellStyle name="Warning Text" xfId="797"/>
    <cellStyle name="Акцент1" xfId="798" builtinId="29" customBuiltin="1"/>
    <cellStyle name="Акцент1 10" xfId="799"/>
    <cellStyle name="Акцент1 11" xfId="800"/>
    <cellStyle name="Акцент1 12" xfId="801"/>
    <cellStyle name="Акцент1 13" xfId="802"/>
    <cellStyle name="Акцент1 14" xfId="803"/>
    <cellStyle name="Акцент1 15" xfId="804"/>
    <cellStyle name="Акцент1 16" xfId="805"/>
    <cellStyle name="Акцент1 17" xfId="806"/>
    <cellStyle name="Акцент1 18" xfId="807"/>
    <cellStyle name="Акцент1 19" xfId="808"/>
    <cellStyle name="Акцент1 2" xfId="809"/>
    <cellStyle name="Акцент1 2 2" xfId="810"/>
    <cellStyle name="Акцент1 20" xfId="811"/>
    <cellStyle name="Акцент1 21" xfId="812"/>
    <cellStyle name="Акцент1 22" xfId="813"/>
    <cellStyle name="Акцент1 23" xfId="814"/>
    <cellStyle name="Акцент1 24" xfId="815"/>
    <cellStyle name="Акцент1 25" xfId="816"/>
    <cellStyle name="Акцент1 26" xfId="817"/>
    <cellStyle name="Акцент1 27" xfId="818"/>
    <cellStyle name="Акцент1 28" xfId="819"/>
    <cellStyle name="Акцент1 29" xfId="820"/>
    <cellStyle name="Акцент1 3" xfId="821"/>
    <cellStyle name="Акцент1 3 2" xfId="822"/>
    <cellStyle name="Акцент1 30" xfId="823"/>
    <cellStyle name="Акцент1 31" xfId="824"/>
    <cellStyle name="Акцент1 32" xfId="825"/>
    <cellStyle name="Акцент1 33" xfId="826"/>
    <cellStyle name="Акцент1 34" xfId="827"/>
    <cellStyle name="Акцент1 35" xfId="828"/>
    <cellStyle name="Акцент1 36" xfId="829"/>
    <cellStyle name="Акцент1 4" xfId="830"/>
    <cellStyle name="Акцент1 4 2" xfId="831"/>
    <cellStyle name="Акцент1 5" xfId="832"/>
    <cellStyle name="Акцент1 6" xfId="833"/>
    <cellStyle name="Акцент1 7" xfId="834"/>
    <cellStyle name="Акцент1 8" xfId="835"/>
    <cellStyle name="Акцент1 9" xfId="836"/>
    <cellStyle name="Акцент2" xfId="837" builtinId="33" customBuiltin="1"/>
    <cellStyle name="Акцент2 10" xfId="838"/>
    <cellStyle name="Акцент2 11" xfId="839"/>
    <cellStyle name="Акцент2 12" xfId="840"/>
    <cellStyle name="Акцент2 13" xfId="841"/>
    <cellStyle name="Акцент2 14" xfId="842"/>
    <cellStyle name="Акцент2 15" xfId="843"/>
    <cellStyle name="Акцент2 16" xfId="844"/>
    <cellStyle name="Акцент2 17" xfId="845"/>
    <cellStyle name="Акцент2 18" xfId="846"/>
    <cellStyle name="Акцент2 19" xfId="847"/>
    <cellStyle name="Акцент2 2" xfId="848"/>
    <cellStyle name="Акцент2 2 2" xfId="849"/>
    <cellStyle name="Акцент2 20" xfId="850"/>
    <cellStyle name="Акцент2 21" xfId="851"/>
    <cellStyle name="Акцент2 22" xfId="852"/>
    <cellStyle name="Акцент2 23" xfId="853"/>
    <cellStyle name="Акцент2 24" xfId="854"/>
    <cellStyle name="Акцент2 25" xfId="855"/>
    <cellStyle name="Акцент2 26" xfId="856"/>
    <cellStyle name="Акцент2 27" xfId="857"/>
    <cellStyle name="Акцент2 28" xfId="858"/>
    <cellStyle name="Акцент2 29" xfId="859"/>
    <cellStyle name="Акцент2 3" xfId="860"/>
    <cellStyle name="Акцент2 3 2" xfId="861"/>
    <cellStyle name="Акцент2 30" xfId="862"/>
    <cellStyle name="Акцент2 31" xfId="863"/>
    <cellStyle name="Акцент2 32" xfId="864"/>
    <cellStyle name="Акцент2 33" xfId="865"/>
    <cellStyle name="Акцент2 34" xfId="866"/>
    <cellStyle name="Акцент2 35" xfId="867"/>
    <cellStyle name="Акцент2 36" xfId="868"/>
    <cellStyle name="Акцент2 4" xfId="869"/>
    <cellStyle name="Акцент2 4 2" xfId="870"/>
    <cellStyle name="Акцент2 5" xfId="871"/>
    <cellStyle name="Акцент2 6" xfId="872"/>
    <cellStyle name="Акцент2 7" xfId="873"/>
    <cellStyle name="Акцент2 8" xfId="874"/>
    <cellStyle name="Акцент2 9" xfId="875"/>
    <cellStyle name="Акцент3" xfId="876" builtinId="37" customBuiltin="1"/>
    <cellStyle name="Акцент3 10" xfId="877"/>
    <cellStyle name="Акцент3 11" xfId="878"/>
    <cellStyle name="Акцент3 12" xfId="879"/>
    <cellStyle name="Акцент3 13" xfId="880"/>
    <cellStyle name="Акцент3 14" xfId="881"/>
    <cellStyle name="Акцент3 15" xfId="882"/>
    <cellStyle name="Акцент3 16" xfId="883"/>
    <cellStyle name="Акцент3 17" xfId="884"/>
    <cellStyle name="Акцент3 18" xfId="885"/>
    <cellStyle name="Акцент3 19" xfId="886"/>
    <cellStyle name="Акцент3 2" xfId="887"/>
    <cellStyle name="Акцент3 2 2" xfId="888"/>
    <cellStyle name="Акцент3 20" xfId="889"/>
    <cellStyle name="Акцент3 21" xfId="890"/>
    <cellStyle name="Акцент3 22" xfId="891"/>
    <cellStyle name="Акцент3 23" xfId="892"/>
    <cellStyle name="Акцент3 24" xfId="893"/>
    <cellStyle name="Акцент3 25" xfId="894"/>
    <cellStyle name="Акцент3 26" xfId="895"/>
    <cellStyle name="Акцент3 27" xfId="896"/>
    <cellStyle name="Акцент3 28" xfId="897"/>
    <cellStyle name="Акцент3 29" xfId="898"/>
    <cellStyle name="Акцент3 3" xfId="899"/>
    <cellStyle name="Акцент3 3 2" xfId="900"/>
    <cellStyle name="Акцент3 30" xfId="901"/>
    <cellStyle name="Акцент3 31" xfId="902"/>
    <cellStyle name="Акцент3 32" xfId="903"/>
    <cellStyle name="Акцент3 33" xfId="904"/>
    <cellStyle name="Акцент3 34" xfId="905"/>
    <cellStyle name="Акцент3 35" xfId="906"/>
    <cellStyle name="Акцент3 36" xfId="907"/>
    <cellStyle name="Акцент3 4" xfId="908"/>
    <cellStyle name="Акцент3 4 2" xfId="909"/>
    <cellStyle name="Акцент3 5" xfId="910"/>
    <cellStyle name="Акцент3 6" xfId="911"/>
    <cellStyle name="Акцент3 7" xfId="912"/>
    <cellStyle name="Акцент3 8" xfId="913"/>
    <cellStyle name="Акцент3 9" xfId="914"/>
    <cellStyle name="Акцент4" xfId="915" builtinId="41" customBuiltin="1"/>
    <cellStyle name="Акцент4 10" xfId="916"/>
    <cellStyle name="Акцент4 11" xfId="917"/>
    <cellStyle name="Акцент4 12" xfId="918"/>
    <cellStyle name="Акцент4 13" xfId="919"/>
    <cellStyle name="Акцент4 14" xfId="920"/>
    <cellStyle name="Акцент4 15" xfId="921"/>
    <cellStyle name="Акцент4 16" xfId="922"/>
    <cellStyle name="Акцент4 17" xfId="923"/>
    <cellStyle name="Акцент4 18" xfId="924"/>
    <cellStyle name="Акцент4 19" xfId="925"/>
    <cellStyle name="Акцент4 2" xfId="926"/>
    <cellStyle name="Акцент4 2 2" xfId="927"/>
    <cellStyle name="Акцент4 20" xfId="928"/>
    <cellStyle name="Акцент4 21" xfId="929"/>
    <cellStyle name="Акцент4 22" xfId="930"/>
    <cellStyle name="Акцент4 23" xfId="931"/>
    <cellStyle name="Акцент4 24" xfId="932"/>
    <cellStyle name="Акцент4 25" xfId="933"/>
    <cellStyle name="Акцент4 26" xfId="934"/>
    <cellStyle name="Акцент4 27" xfId="935"/>
    <cellStyle name="Акцент4 28" xfId="936"/>
    <cellStyle name="Акцент4 29" xfId="937"/>
    <cellStyle name="Акцент4 3" xfId="938"/>
    <cellStyle name="Акцент4 3 2" xfId="939"/>
    <cellStyle name="Акцент4 30" xfId="940"/>
    <cellStyle name="Акцент4 31" xfId="941"/>
    <cellStyle name="Акцент4 32" xfId="942"/>
    <cellStyle name="Акцент4 33" xfId="943"/>
    <cellStyle name="Акцент4 34" xfId="944"/>
    <cellStyle name="Акцент4 35" xfId="945"/>
    <cellStyle name="Акцент4 36" xfId="946"/>
    <cellStyle name="Акцент4 4" xfId="947"/>
    <cellStyle name="Акцент4 4 2" xfId="948"/>
    <cellStyle name="Акцент4 5" xfId="949"/>
    <cellStyle name="Акцент4 6" xfId="950"/>
    <cellStyle name="Акцент4 7" xfId="951"/>
    <cellStyle name="Акцент4 8" xfId="952"/>
    <cellStyle name="Акцент4 9" xfId="953"/>
    <cellStyle name="Акцент5" xfId="954" builtinId="45" customBuiltin="1"/>
    <cellStyle name="Акцент5 10" xfId="955"/>
    <cellStyle name="Акцент5 11" xfId="956"/>
    <cellStyle name="Акцент5 12" xfId="957"/>
    <cellStyle name="Акцент5 13" xfId="958"/>
    <cellStyle name="Акцент5 14" xfId="959"/>
    <cellStyle name="Акцент5 15" xfId="960"/>
    <cellStyle name="Акцент5 16" xfId="961"/>
    <cellStyle name="Акцент5 17" xfId="962"/>
    <cellStyle name="Акцент5 18" xfId="963"/>
    <cellStyle name="Акцент5 19" xfId="964"/>
    <cellStyle name="Акцент5 2" xfId="965"/>
    <cellStyle name="Акцент5 2 2" xfId="966"/>
    <cellStyle name="Акцент5 20" xfId="967"/>
    <cellStyle name="Акцент5 21" xfId="968"/>
    <cellStyle name="Акцент5 22" xfId="969"/>
    <cellStyle name="Акцент5 23" xfId="970"/>
    <cellStyle name="Акцент5 24" xfId="971"/>
    <cellStyle name="Акцент5 25" xfId="972"/>
    <cellStyle name="Акцент5 26" xfId="973"/>
    <cellStyle name="Акцент5 27" xfId="974"/>
    <cellStyle name="Акцент5 28" xfId="975"/>
    <cellStyle name="Акцент5 29" xfId="976"/>
    <cellStyle name="Акцент5 3" xfId="977"/>
    <cellStyle name="Акцент5 3 2" xfId="978"/>
    <cellStyle name="Акцент5 30" xfId="979"/>
    <cellStyle name="Акцент5 31" xfId="980"/>
    <cellStyle name="Акцент5 32" xfId="981"/>
    <cellStyle name="Акцент5 33" xfId="982"/>
    <cellStyle name="Акцент5 34" xfId="983"/>
    <cellStyle name="Акцент5 35" xfId="984"/>
    <cellStyle name="Акцент5 36" xfId="985"/>
    <cellStyle name="Акцент5 4" xfId="986"/>
    <cellStyle name="Акцент5 4 2" xfId="987"/>
    <cellStyle name="Акцент5 5" xfId="988"/>
    <cellStyle name="Акцент5 6" xfId="989"/>
    <cellStyle name="Акцент5 7" xfId="990"/>
    <cellStyle name="Акцент5 8" xfId="991"/>
    <cellStyle name="Акцент5 9" xfId="992"/>
    <cellStyle name="Акцент6" xfId="993" builtinId="49" customBuiltin="1"/>
    <cellStyle name="Акцент6 10" xfId="994"/>
    <cellStyle name="Акцент6 11" xfId="995"/>
    <cellStyle name="Акцент6 12" xfId="996"/>
    <cellStyle name="Акцент6 13" xfId="997"/>
    <cellStyle name="Акцент6 14" xfId="998"/>
    <cellStyle name="Акцент6 15" xfId="999"/>
    <cellStyle name="Акцент6 16" xfId="1000"/>
    <cellStyle name="Акцент6 17" xfId="1001"/>
    <cellStyle name="Акцент6 18" xfId="1002"/>
    <cellStyle name="Акцент6 19" xfId="1003"/>
    <cellStyle name="Акцент6 2" xfId="1004"/>
    <cellStyle name="Акцент6 2 2" xfId="1005"/>
    <cellStyle name="Акцент6 20" xfId="1006"/>
    <cellStyle name="Акцент6 21" xfId="1007"/>
    <cellStyle name="Акцент6 22" xfId="1008"/>
    <cellStyle name="Акцент6 23" xfId="1009"/>
    <cellStyle name="Акцент6 24" xfId="1010"/>
    <cellStyle name="Акцент6 25" xfId="1011"/>
    <cellStyle name="Акцент6 26" xfId="1012"/>
    <cellStyle name="Акцент6 27" xfId="1013"/>
    <cellStyle name="Акцент6 28" xfId="1014"/>
    <cellStyle name="Акцент6 29" xfId="1015"/>
    <cellStyle name="Акцент6 3" xfId="1016"/>
    <cellStyle name="Акцент6 3 2" xfId="1017"/>
    <cellStyle name="Акцент6 30" xfId="1018"/>
    <cellStyle name="Акцент6 31" xfId="1019"/>
    <cellStyle name="Акцент6 32" xfId="1020"/>
    <cellStyle name="Акцент6 33" xfId="1021"/>
    <cellStyle name="Акцент6 34" xfId="1022"/>
    <cellStyle name="Акцент6 35" xfId="1023"/>
    <cellStyle name="Акцент6 36" xfId="1024"/>
    <cellStyle name="Акцент6 4" xfId="1025"/>
    <cellStyle name="Акцент6 4 2" xfId="1026"/>
    <cellStyle name="Акцент6 5" xfId="1027"/>
    <cellStyle name="Акцент6 6" xfId="1028"/>
    <cellStyle name="Акцент6 7" xfId="1029"/>
    <cellStyle name="Акцент6 8" xfId="1030"/>
    <cellStyle name="Акцент6 9" xfId="1031"/>
    <cellStyle name="Ввод " xfId="1032" builtinId="20" customBuiltin="1"/>
    <cellStyle name="Ввод  10" xfId="1033"/>
    <cellStyle name="Ввод  11" xfId="1034"/>
    <cellStyle name="Ввод  12" xfId="1035"/>
    <cellStyle name="Ввод  13" xfId="1036"/>
    <cellStyle name="Ввод  14" xfId="1037"/>
    <cellStyle name="Ввод  15" xfId="1038"/>
    <cellStyle name="Ввод  16" xfId="1039"/>
    <cellStyle name="Ввод  17" xfId="1040"/>
    <cellStyle name="Ввод  18" xfId="1041"/>
    <cellStyle name="Ввод  19" xfId="1042"/>
    <cellStyle name="Ввод  2" xfId="1043"/>
    <cellStyle name="Ввод  2 2" xfId="1044"/>
    <cellStyle name="Ввод  20" xfId="1045"/>
    <cellStyle name="Ввод  21" xfId="1046"/>
    <cellStyle name="Ввод  22" xfId="1047"/>
    <cellStyle name="Ввод  23" xfId="1048"/>
    <cellStyle name="Ввод  24" xfId="1049"/>
    <cellStyle name="Ввод  25" xfId="1050"/>
    <cellStyle name="Ввод  26" xfId="1051"/>
    <cellStyle name="Ввод  27" xfId="1052"/>
    <cellStyle name="Ввод  28" xfId="1053"/>
    <cellStyle name="Ввод  29" xfId="1054"/>
    <cellStyle name="Ввод  3" xfId="1055"/>
    <cellStyle name="Ввод  3 2" xfId="1056"/>
    <cellStyle name="Ввод  30" xfId="1057"/>
    <cellStyle name="Ввод  31" xfId="1058"/>
    <cellStyle name="Ввод  32" xfId="1059"/>
    <cellStyle name="Ввод  33" xfId="1060"/>
    <cellStyle name="Ввод  34" xfId="1061"/>
    <cellStyle name="Ввод  35" xfId="1062"/>
    <cellStyle name="Ввод  36" xfId="1063"/>
    <cellStyle name="Ввод  4" xfId="1064"/>
    <cellStyle name="Ввод  4 2" xfId="1065"/>
    <cellStyle name="Ввод  5" xfId="1066"/>
    <cellStyle name="Ввод  6" xfId="1067"/>
    <cellStyle name="Ввод  7" xfId="1068"/>
    <cellStyle name="Ввод  8" xfId="1069"/>
    <cellStyle name="Ввод  9" xfId="1070"/>
    <cellStyle name="Вывод" xfId="1071" builtinId="21" customBuiltin="1"/>
    <cellStyle name="Вывод 10" xfId="1072"/>
    <cellStyle name="Вывод 11" xfId="1073"/>
    <cellStyle name="Вывод 12" xfId="1074"/>
    <cellStyle name="Вывод 13" xfId="1075"/>
    <cellStyle name="Вывод 14" xfId="1076"/>
    <cellStyle name="Вывод 15" xfId="1077"/>
    <cellStyle name="Вывод 16" xfId="1078"/>
    <cellStyle name="Вывод 17" xfId="1079"/>
    <cellStyle name="Вывод 18" xfId="1080"/>
    <cellStyle name="Вывод 19" xfId="1081"/>
    <cellStyle name="Вывод 2" xfId="1082"/>
    <cellStyle name="Вывод 2 2" xfId="1083"/>
    <cellStyle name="Вывод 20" xfId="1084"/>
    <cellStyle name="Вывод 21" xfId="1085"/>
    <cellStyle name="Вывод 22" xfId="1086"/>
    <cellStyle name="Вывод 23" xfId="1087"/>
    <cellStyle name="Вывод 24" xfId="1088"/>
    <cellStyle name="Вывод 25" xfId="1089"/>
    <cellStyle name="Вывод 26" xfId="1090"/>
    <cellStyle name="Вывод 27" xfId="1091"/>
    <cellStyle name="Вывод 28" xfId="1092"/>
    <cellStyle name="Вывод 29" xfId="1093"/>
    <cellStyle name="Вывод 3" xfId="1094"/>
    <cellStyle name="Вывод 3 2" xfId="1095"/>
    <cellStyle name="Вывод 30" xfId="1096"/>
    <cellStyle name="Вывод 31" xfId="1097"/>
    <cellStyle name="Вывод 32" xfId="1098"/>
    <cellStyle name="Вывод 33" xfId="1099"/>
    <cellStyle name="Вывод 34" xfId="1100"/>
    <cellStyle name="Вывод 35" xfId="1101"/>
    <cellStyle name="Вывод 36" xfId="1102"/>
    <cellStyle name="Вывод 4" xfId="1103"/>
    <cellStyle name="Вывод 4 2" xfId="1104"/>
    <cellStyle name="Вывод 5" xfId="1105"/>
    <cellStyle name="Вывод 6" xfId="1106"/>
    <cellStyle name="Вывод 7" xfId="1107"/>
    <cellStyle name="Вывод 8" xfId="1108"/>
    <cellStyle name="Вывод 9" xfId="1109"/>
    <cellStyle name="Вычисление" xfId="1110" builtinId="22" customBuiltin="1"/>
    <cellStyle name="Вычисление 10" xfId="1111"/>
    <cellStyle name="Вычисление 11" xfId="1112"/>
    <cellStyle name="Вычисление 12" xfId="1113"/>
    <cellStyle name="Вычисление 13" xfId="1114"/>
    <cellStyle name="Вычисление 14" xfId="1115"/>
    <cellStyle name="Вычисление 15" xfId="1116"/>
    <cellStyle name="Вычисление 16" xfId="1117"/>
    <cellStyle name="Вычисление 17" xfId="1118"/>
    <cellStyle name="Вычисление 18" xfId="1119"/>
    <cellStyle name="Вычисление 19" xfId="1120"/>
    <cellStyle name="Вычисление 2" xfId="1121"/>
    <cellStyle name="Вычисление 2 2" xfId="1122"/>
    <cellStyle name="Вычисление 20" xfId="1123"/>
    <cellStyle name="Вычисление 21" xfId="1124"/>
    <cellStyle name="Вычисление 22" xfId="1125"/>
    <cellStyle name="Вычисление 23" xfId="1126"/>
    <cellStyle name="Вычисление 24" xfId="1127"/>
    <cellStyle name="Вычисление 25" xfId="1128"/>
    <cellStyle name="Вычисление 26" xfId="1129"/>
    <cellStyle name="Вычисление 27" xfId="1130"/>
    <cellStyle name="Вычисление 28" xfId="1131"/>
    <cellStyle name="Вычисление 29" xfId="1132"/>
    <cellStyle name="Вычисление 3" xfId="1133"/>
    <cellStyle name="Вычисление 3 2" xfId="1134"/>
    <cellStyle name="Вычисление 30" xfId="1135"/>
    <cellStyle name="Вычисление 31" xfId="1136"/>
    <cellStyle name="Вычисление 32" xfId="1137"/>
    <cellStyle name="Вычисление 33" xfId="1138"/>
    <cellStyle name="Вычисление 34" xfId="1139"/>
    <cellStyle name="Вычисление 35" xfId="1140"/>
    <cellStyle name="Вычисление 36" xfId="1141"/>
    <cellStyle name="Вычисление 4" xfId="1142"/>
    <cellStyle name="Вычисление 4 2" xfId="1143"/>
    <cellStyle name="Вычисление 5" xfId="1144"/>
    <cellStyle name="Вычисление 6" xfId="1145"/>
    <cellStyle name="Вычисление 7" xfId="1146"/>
    <cellStyle name="Вычисление 8" xfId="1147"/>
    <cellStyle name="Вычисление 9" xfId="1148"/>
    <cellStyle name="Гиперссылка 2" xfId="1149"/>
    <cellStyle name="Денежный 2" xfId="1150"/>
    <cellStyle name="Денежный 2 2" xfId="1151"/>
    <cellStyle name="Денежный 3" xfId="1152"/>
    <cellStyle name="Денежный 4" xfId="1153"/>
    <cellStyle name="Денежный 5" xfId="1154"/>
    <cellStyle name="ельводхоз" xfId="1155"/>
    <cellStyle name="Заголовок 1" xfId="1156" builtinId="16" customBuiltin="1"/>
    <cellStyle name="Заголовок 1 10" xfId="1157"/>
    <cellStyle name="Заголовок 1 11" xfId="1158"/>
    <cellStyle name="Заголовок 1 12" xfId="1159"/>
    <cellStyle name="Заголовок 1 13" xfId="1160"/>
    <cellStyle name="Заголовок 1 14" xfId="1161"/>
    <cellStyle name="Заголовок 1 15" xfId="1162"/>
    <cellStyle name="Заголовок 1 16" xfId="1163"/>
    <cellStyle name="Заголовок 1 17" xfId="1164"/>
    <cellStyle name="Заголовок 1 18" xfId="1165"/>
    <cellStyle name="Заголовок 1 19" xfId="1166"/>
    <cellStyle name="Заголовок 1 2" xfId="1167"/>
    <cellStyle name="Заголовок 1 2 2" xfId="1168"/>
    <cellStyle name="Заголовок 1 20" xfId="1169"/>
    <cellStyle name="Заголовок 1 21" xfId="1170"/>
    <cellStyle name="Заголовок 1 22" xfId="1171"/>
    <cellStyle name="Заголовок 1 23" xfId="1172"/>
    <cellStyle name="Заголовок 1 24" xfId="1173"/>
    <cellStyle name="Заголовок 1 25" xfId="1174"/>
    <cellStyle name="Заголовок 1 26" xfId="1175"/>
    <cellStyle name="Заголовок 1 27" xfId="1176"/>
    <cellStyle name="Заголовок 1 28" xfId="1177"/>
    <cellStyle name="Заголовок 1 29" xfId="1178"/>
    <cellStyle name="Заголовок 1 3" xfId="1179"/>
    <cellStyle name="Заголовок 1 3 2" xfId="1180"/>
    <cellStyle name="Заголовок 1 30" xfId="1181"/>
    <cellStyle name="Заголовок 1 31" xfId="1182"/>
    <cellStyle name="Заголовок 1 32" xfId="1183"/>
    <cellStyle name="Заголовок 1 33" xfId="1184"/>
    <cellStyle name="Заголовок 1 34" xfId="1185"/>
    <cellStyle name="Заголовок 1 35" xfId="1186"/>
    <cellStyle name="Заголовок 1 36" xfId="1187"/>
    <cellStyle name="Заголовок 1 4" xfId="1188"/>
    <cellStyle name="Заголовок 1 4 2" xfId="1189"/>
    <cellStyle name="Заголовок 1 5" xfId="1190"/>
    <cellStyle name="Заголовок 1 6" xfId="1191"/>
    <cellStyle name="Заголовок 1 7" xfId="1192"/>
    <cellStyle name="Заголовок 1 8" xfId="1193"/>
    <cellStyle name="Заголовок 1 9" xfId="1194"/>
    <cellStyle name="Заголовок 2" xfId="1195" builtinId="17" customBuiltin="1"/>
    <cellStyle name="Заголовок 2 10" xfId="1196"/>
    <cellStyle name="Заголовок 2 11" xfId="1197"/>
    <cellStyle name="Заголовок 2 12" xfId="1198"/>
    <cellStyle name="Заголовок 2 13" xfId="1199"/>
    <cellStyle name="Заголовок 2 14" xfId="1200"/>
    <cellStyle name="Заголовок 2 15" xfId="1201"/>
    <cellStyle name="Заголовок 2 16" xfId="1202"/>
    <cellStyle name="Заголовок 2 17" xfId="1203"/>
    <cellStyle name="Заголовок 2 18" xfId="1204"/>
    <cellStyle name="Заголовок 2 19" xfId="1205"/>
    <cellStyle name="Заголовок 2 2" xfId="1206"/>
    <cellStyle name="Заголовок 2 2 2" xfId="1207"/>
    <cellStyle name="Заголовок 2 20" xfId="1208"/>
    <cellStyle name="Заголовок 2 21" xfId="1209"/>
    <cellStyle name="Заголовок 2 22" xfId="1210"/>
    <cellStyle name="Заголовок 2 23" xfId="1211"/>
    <cellStyle name="Заголовок 2 24" xfId="1212"/>
    <cellStyle name="Заголовок 2 25" xfId="1213"/>
    <cellStyle name="Заголовок 2 26" xfId="1214"/>
    <cellStyle name="Заголовок 2 27" xfId="1215"/>
    <cellStyle name="Заголовок 2 28" xfId="1216"/>
    <cellStyle name="Заголовок 2 29" xfId="1217"/>
    <cellStyle name="Заголовок 2 3" xfId="1218"/>
    <cellStyle name="Заголовок 2 3 2" xfId="1219"/>
    <cellStyle name="Заголовок 2 30" xfId="1220"/>
    <cellStyle name="Заголовок 2 31" xfId="1221"/>
    <cellStyle name="Заголовок 2 32" xfId="1222"/>
    <cellStyle name="Заголовок 2 33" xfId="1223"/>
    <cellStyle name="Заголовок 2 34" xfId="1224"/>
    <cellStyle name="Заголовок 2 35" xfId="1225"/>
    <cellStyle name="Заголовок 2 36" xfId="1226"/>
    <cellStyle name="Заголовок 2 4" xfId="1227"/>
    <cellStyle name="Заголовок 2 4 2" xfId="1228"/>
    <cellStyle name="Заголовок 2 5" xfId="1229"/>
    <cellStyle name="Заголовок 2 6" xfId="1230"/>
    <cellStyle name="Заголовок 2 7" xfId="1231"/>
    <cellStyle name="Заголовок 2 8" xfId="1232"/>
    <cellStyle name="Заголовок 2 9" xfId="1233"/>
    <cellStyle name="Заголовок 3" xfId="1234" builtinId="18" customBuiltin="1"/>
    <cellStyle name="Заголовок 3 10" xfId="1235"/>
    <cellStyle name="Заголовок 3 11" xfId="1236"/>
    <cellStyle name="Заголовок 3 12" xfId="1237"/>
    <cellStyle name="Заголовок 3 13" xfId="1238"/>
    <cellStyle name="Заголовок 3 14" xfId="1239"/>
    <cellStyle name="Заголовок 3 15" xfId="1240"/>
    <cellStyle name="Заголовок 3 16" xfId="1241"/>
    <cellStyle name="Заголовок 3 17" xfId="1242"/>
    <cellStyle name="Заголовок 3 18" xfId="1243"/>
    <cellStyle name="Заголовок 3 19" xfId="1244"/>
    <cellStyle name="Заголовок 3 2" xfId="1245"/>
    <cellStyle name="Заголовок 3 2 2" xfId="1246"/>
    <cellStyle name="Заголовок 3 20" xfId="1247"/>
    <cellStyle name="Заголовок 3 21" xfId="1248"/>
    <cellStyle name="Заголовок 3 22" xfId="1249"/>
    <cellStyle name="Заголовок 3 23" xfId="1250"/>
    <cellStyle name="Заголовок 3 24" xfId="1251"/>
    <cellStyle name="Заголовок 3 25" xfId="1252"/>
    <cellStyle name="Заголовок 3 26" xfId="1253"/>
    <cellStyle name="Заголовок 3 27" xfId="1254"/>
    <cellStyle name="Заголовок 3 28" xfId="1255"/>
    <cellStyle name="Заголовок 3 29" xfId="1256"/>
    <cellStyle name="Заголовок 3 3" xfId="1257"/>
    <cellStyle name="Заголовок 3 3 2" xfId="1258"/>
    <cellStyle name="Заголовок 3 30" xfId="1259"/>
    <cellStyle name="Заголовок 3 31" xfId="1260"/>
    <cellStyle name="Заголовок 3 32" xfId="1261"/>
    <cellStyle name="Заголовок 3 33" xfId="1262"/>
    <cellStyle name="Заголовок 3 34" xfId="1263"/>
    <cellStyle name="Заголовок 3 35" xfId="1264"/>
    <cellStyle name="Заголовок 3 36" xfId="1265"/>
    <cellStyle name="Заголовок 3 4" xfId="1266"/>
    <cellStyle name="Заголовок 3 4 2" xfId="1267"/>
    <cellStyle name="Заголовок 3 5" xfId="1268"/>
    <cellStyle name="Заголовок 3 6" xfId="1269"/>
    <cellStyle name="Заголовок 3 7" xfId="1270"/>
    <cellStyle name="Заголовок 3 8" xfId="1271"/>
    <cellStyle name="Заголовок 3 9" xfId="1272"/>
    <cellStyle name="Заголовок 4" xfId="1273" builtinId="19" customBuiltin="1"/>
    <cellStyle name="Заголовок 4 10" xfId="1274"/>
    <cellStyle name="Заголовок 4 11" xfId="1275"/>
    <cellStyle name="Заголовок 4 12" xfId="1276"/>
    <cellStyle name="Заголовок 4 13" xfId="1277"/>
    <cellStyle name="Заголовок 4 14" xfId="1278"/>
    <cellStyle name="Заголовок 4 15" xfId="1279"/>
    <cellStyle name="Заголовок 4 16" xfId="1280"/>
    <cellStyle name="Заголовок 4 17" xfId="1281"/>
    <cellStyle name="Заголовок 4 18" xfId="1282"/>
    <cellStyle name="Заголовок 4 19" xfId="1283"/>
    <cellStyle name="Заголовок 4 2" xfId="1284"/>
    <cellStyle name="Заголовок 4 2 2" xfId="1285"/>
    <cellStyle name="Заголовок 4 20" xfId="1286"/>
    <cellStyle name="Заголовок 4 21" xfId="1287"/>
    <cellStyle name="Заголовок 4 22" xfId="1288"/>
    <cellStyle name="Заголовок 4 23" xfId="1289"/>
    <cellStyle name="Заголовок 4 24" xfId="1290"/>
    <cellStyle name="Заголовок 4 25" xfId="1291"/>
    <cellStyle name="Заголовок 4 26" xfId="1292"/>
    <cellStyle name="Заголовок 4 27" xfId="1293"/>
    <cellStyle name="Заголовок 4 28" xfId="1294"/>
    <cellStyle name="Заголовок 4 29" xfId="1295"/>
    <cellStyle name="Заголовок 4 3" xfId="1296"/>
    <cellStyle name="Заголовок 4 3 2" xfId="1297"/>
    <cellStyle name="Заголовок 4 30" xfId="1298"/>
    <cellStyle name="Заголовок 4 31" xfId="1299"/>
    <cellStyle name="Заголовок 4 32" xfId="1300"/>
    <cellStyle name="Заголовок 4 33" xfId="1301"/>
    <cellStyle name="Заголовок 4 34" xfId="1302"/>
    <cellStyle name="Заголовок 4 35" xfId="1303"/>
    <cellStyle name="Заголовок 4 36" xfId="1304"/>
    <cellStyle name="Заголовок 4 4" xfId="1305"/>
    <cellStyle name="Заголовок 4 4 2" xfId="1306"/>
    <cellStyle name="Заголовок 4 5" xfId="1307"/>
    <cellStyle name="Заголовок 4 6" xfId="1308"/>
    <cellStyle name="Заголовок 4 7" xfId="1309"/>
    <cellStyle name="Заголовок 4 8" xfId="1310"/>
    <cellStyle name="Заголовок 4 9" xfId="1311"/>
    <cellStyle name="Итог" xfId="1312" builtinId="25" customBuiltin="1"/>
    <cellStyle name="Итог 10" xfId="1313"/>
    <cellStyle name="Итог 11" xfId="1314"/>
    <cellStyle name="Итог 12" xfId="1315"/>
    <cellStyle name="Итог 13" xfId="1316"/>
    <cellStyle name="Итог 14" xfId="1317"/>
    <cellStyle name="Итог 15" xfId="1318"/>
    <cellStyle name="Итог 16" xfId="1319"/>
    <cellStyle name="Итог 17" xfId="1320"/>
    <cellStyle name="Итог 18" xfId="1321"/>
    <cellStyle name="Итог 19" xfId="1322"/>
    <cellStyle name="Итог 2" xfId="1323"/>
    <cellStyle name="Итог 2 2" xfId="1324"/>
    <cellStyle name="Итог 20" xfId="1325"/>
    <cellStyle name="Итог 21" xfId="1326"/>
    <cellStyle name="Итог 22" xfId="1327"/>
    <cellStyle name="Итог 23" xfId="1328"/>
    <cellStyle name="Итог 24" xfId="1329"/>
    <cellStyle name="Итог 25" xfId="1330"/>
    <cellStyle name="Итог 26" xfId="1331"/>
    <cellStyle name="Итог 27" xfId="1332"/>
    <cellStyle name="Итог 28" xfId="1333"/>
    <cellStyle name="Итог 29" xfId="1334"/>
    <cellStyle name="Итог 3" xfId="1335"/>
    <cellStyle name="Итог 3 2" xfId="1336"/>
    <cellStyle name="Итог 30" xfId="1337"/>
    <cellStyle name="Итог 31" xfId="1338"/>
    <cellStyle name="Итог 32" xfId="1339"/>
    <cellStyle name="Итог 33" xfId="1340"/>
    <cellStyle name="Итог 34" xfId="1341"/>
    <cellStyle name="Итог 35" xfId="1342"/>
    <cellStyle name="Итог 36" xfId="1343"/>
    <cellStyle name="Итог 4" xfId="1344"/>
    <cellStyle name="Итог 4 2" xfId="1345"/>
    <cellStyle name="Итог 5" xfId="1346"/>
    <cellStyle name="Итог 6" xfId="1347"/>
    <cellStyle name="Итог 7" xfId="1348"/>
    <cellStyle name="Итог 8" xfId="1349"/>
    <cellStyle name="Итог 9" xfId="1350"/>
    <cellStyle name="Контрольная ячейка" xfId="1351" builtinId="23" customBuiltin="1"/>
    <cellStyle name="Контрольная ячейка 10" xfId="1352"/>
    <cellStyle name="Контрольная ячейка 11" xfId="1353"/>
    <cellStyle name="Контрольная ячейка 12" xfId="1354"/>
    <cellStyle name="Контрольная ячейка 13" xfId="1355"/>
    <cellStyle name="Контрольная ячейка 14" xfId="1356"/>
    <cellStyle name="Контрольная ячейка 15" xfId="1357"/>
    <cellStyle name="Контрольная ячейка 16" xfId="1358"/>
    <cellStyle name="Контрольная ячейка 17" xfId="1359"/>
    <cellStyle name="Контрольная ячейка 18" xfId="1360"/>
    <cellStyle name="Контрольная ячейка 19" xfId="1361"/>
    <cellStyle name="Контрольная ячейка 2" xfId="1362"/>
    <cellStyle name="Контрольная ячейка 2 2" xfId="1363"/>
    <cellStyle name="Контрольная ячейка 20" xfId="1364"/>
    <cellStyle name="Контрольная ячейка 21" xfId="1365"/>
    <cellStyle name="Контрольная ячейка 22" xfId="1366"/>
    <cellStyle name="Контрольная ячейка 23" xfId="1367"/>
    <cellStyle name="Контрольная ячейка 24" xfId="1368"/>
    <cellStyle name="Контрольная ячейка 25" xfId="1369"/>
    <cellStyle name="Контрольная ячейка 26" xfId="1370"/>
    <cellStyle name="Контрольная ячейка 27" xfId="1371"/>
    <cellStyle name="Контрольная ячейка 28" xfId="1372"/>
    <cellStyle name="Контрольная ячейка 29" xfId="1373"/>
    <cellStyle name="Контрольная ячейка 3" xfId="1374"/>
    <cellStyle name="Контрольная ячейка 3 2" xfId="1375"/>
    <cellStyle name="Контрольная ячейка 30" xfId="1376"/>
    <cellStyle name="Контрольная ячейка 31" xfId="1377"/>
    <cellStyle name="Контрольная ячейка 32" xfId="1378"/>
    <cellStyle name="Контрольная ячейка 33" xfId="1379"/>
    <cellStyle name="Контрольная ячейка 34" xfId="1380"/>
    <cellStyle name="Контрольная ячейка 35" xfId="1381"/>
    <cellStyle name="Контрольная ячейка 36" xfId="1382"/>
    <cellStyle name="Контрольная ячейка 4" xfId="1383"/>
    <cellStyle name="Контрольная ячейка 4 2" xfId="1384"/>
    <cellStyle name="Контрольная ячейка 5" xfId="1385"/>
    <cellStyle name="Контрольная ячейка 6" xfId="1386"/>
    <cellStyle name="Контрольная ячейка 7" xfId="1387"/>
    <cellStyle name="Контрольная ячейка 8" xfId="1388"/>
    <cellStyle name="Контрольная ячейка 9" xfId="1389"/>
    <cellStyle name="Название" xfId="1390" builtinId="15" customBuiltin="1"/>
    <cellStyle name="Название 10" xfId="1391"/>
    <cellStyle name="Название 11" xfId="1392"/>
    <cellStyle name="Название 12" xfId="1393"/>
    <cellStyle name="Название 13" xfId="1394"/>
    <cellStyle name="Название 14" xfId="1395"/>
    <cellStyle name="Название 15" xfId="1396"/>
    <cellStyle name="Название 16" xfId="1397"/>
    <cellStyle name="Название 17" xfId="1398"/>
    <cellStyle name="Название 18" xfId="1399"/>
    <cellStyle name="Название 19" xfId="1400"/>
    <cellStyle name="Название 2" xfId="1401"/>
    <cellStyle name="Название 2 2" xfId="1402"/>
    <cellStyle name="Название 20" xfId="1403"/>
    <cellStyle name="Название 21" xfId="1404"/>
    <cellStyle name="Название 22" xfId="1405"/>
    <cellStyle name="Название 23" xfId="1406"/>
    <cellStyle name="Название 24" xfId="1407"/>
    <cellStyle name="Название 25" xfId="1408"/>
    <cellStyle name="Название 26" xfId="1409"/>
    <cellStyle name="Название 27" xfId="1410"/>
    <cellStyle name="Название 28" xfId="1411"/>
    <cellStyle name="Название 29" xfId="1412"/>
    <cellStyle name="Название 3" xfId="1413"/>
    <cellStyle name="Название 3 2" xfId="1414"/>
    <cellStyle name="Название 30" xfId="1415"/>
    <cellStyle name="Название 31" xfId="1416"/>
    <cellStyle name="Название 32" xfId="1417"/>
    <cellStyle name="Название 33" xfId="1418"/>
    <cellStyle name="Название 34" xfId="1419"/>
    <cellStyle name="Название 35" xfId="1420"/>
    <cellStyle name="Название 36" xfId="1421"/>
    <cellStyle name="Название 4" xfId="1422"/>
    <cellStyle name="Название 4 2" xfId="1423"/>
    <cellStyle name="Название 5" xfId="1424"/>
    <cellStyle name="Название 6" xfId="1425"/>
    <cellStyle name="Название 7" xfId="1426"/>
    <cellStyle name="Название 8" xfId="1427"/>
    <cellStyle name="Название 9" xfId="1428"/>
    <cellStyle name="Нейтральный" xfId="1429" builtinId="28" customBuiltin="1"/>
    <cellStyle name="Нейтральный 10" xfId="1430"/>
    <cellStyle name="Нейтральный 11" xfId="1431"/>
    <cellStyle name="Нейтральный 12" xfId="1432"/>
    <cellStyle name="Нейтральный 13" xfId="1433"/>
    <cellStyle name="Нейтральный 14" xfId="1434"/>
    <cellStyle name="Нейтральный 15" xfId="1435"/>
    <cellStyle name="Нейтральный 16" xfId="1436"/>
    <cellStyle name="Нейтральный 17" xfId="1437"/>
    <cellStyle name="Нейтральный 18" xfId="1438"/>
    <cellStyle name="Нейтральный 19" xfId="1439"/>
    <cellStyle name="Нейтральный 2" xfId="1440"/>
    <cellStyle name="Нейтральный 2 2" xfId="1441"/>
    <cellStyle name="Нейтральный 20" xfId="1442"/>
    <cellStyle name="Нейтральный 21" xfId="1443"/>
    <cellStyle name="Нейтральный 22" xfId="1444"/>
    <cellStyle name="Нейтральный 23" xfId="1445"/>
    <cellStyle name="Нейтральный 24" xfId="1446"/>
    <cellStyle name="Нейтральный 25" xfId="1447"/>
    <cellStyle name="Нейтральный 26" xfId="1448"/>
    <cellStyle name="Нейтральный 27" xfId="1449"/>
    <cellStyle name="Нейтральный 28" xfId="1450"/>
    <cellStyle name="Нейтральный 29" xfId="1451"/>
    <cellStyle name="Нейтральный 3" xfId="1452"/>
    <cellStyle name="Нейтральный 3 2" xfId="1453"/>
    <cellStyle name="Нейтральный 30" xfId="1454"/>
    <cellStyle name="Нейтральный 31" xfId="1455"/>
    <cellStyle name="Нейтральный 32" xfId="1456"/>
    <cellStyle name="Нейтральный 33" xfId="1457"/>
    <cellStyle name="Нейтральный 34" xfId="1458"/>
    <cellStyle name="Нейтральный 35" xfId="1459"/>
    <cellStyle name="Нейтральный 36" xfId="1460"/>
    <cellStyle name="Нейтральный 4" xfId="1461"/>
    <cellStyle name="Нейтральный 4 2" xfId="1462"/>
    <cellStyle name="Нейтральный 5" xfId="1463"/>
    <cellStyle name="Нейтральный 6" xfId="1464"/>
    <cellStyle name="Нейтральный 7" xfId="1465"/>
    <cellStyle name="Нейтральный 8" xfId="1466"/>
    <cellStyle name="Нейтральный 9" xfId="1467"/>
    <cellStyle name="Обычный" xfId="0" builtinId="0"/>
    <cellStyle name="Обычный 10" xfId="1468"/>
    <cellStyle name="Обычный 11" xfId="1469"/>
    <cellStyle name="Обычный 12" xfId="1470"/>
    <cellStyle name="Обычный 13" xfId="1471"/>
    <cellStyle name="Обычный 14" xfId="1472"/>
    <cellStyle name="Обычный 15" xfId="1473"/>
    <cellStyle name="Обычный 16" xfId="1474"/>
    <cellStyle name="Обычный 16 2" xfId="1475"/>
    <cellStyle name="Обычный 17" xfId="1476"/>
    <cellStyle name="Обычный 18" xfId="1477"/>
    <cellStyle name="Обычный 19" xfId="1478"/>
    <cellStyle name="Обычный 2" xfId="1479"/>
    <cellStyle name="Обычный 2 2" xfId="1480"/>
    <cellStyle name="Обычный 2 2 2" xfId="1481"/>
    <cellStyle name="Обычный 2 2 2 2" xfId="1482"/>
    <cellStyle name="Обычный 2 2 2_ФОТ " xfId="1483"/>
    <cellStyle name="Обычный 2 2_ФОТ " xfId="1484"/>
    <cellStyle name="Обычный 2 3" xfId="1485"/>
    <cellStyle name="Обычный 2 4" xfId="1486"/>
    <cellStyle name="Обычный 2 5" xfId="1487"/>
    <cellStyle name="Обычный 2 6" xfId="1488"/>
    <cellStyle name="Обычный 2 7" xfId="1489"/>
    <cellStyle name="Обычный 2 8" xfId="1490"/>
    <cellStyle name="Обычный 2 9" xfId="1491"/>
    <cellStyle name="Обычный 2_Т.оборотдля налога " xfId="1492"/>
    <cellStyle name="Обычный 20" xfId="1493"/>
    <cellStyle name="Обычный 21" xfId="1494"/>
    <cellStyle name="Обычный 22" xfId="1495"/>
    <cellStyle name="Обычный 23" xfId="1496"/>
    <cellStyle name="Обычный 24" xfId="1497"/>
    <cellStyle name="Обычный 25" xfId="1498"/>
    <cellStyle name="Обычный 26" xfId="1499"/>
    <cellStyle name="Обычный 3" xfId="1500"/>
    <cellStyle name="Обычный 3 2" xfId="1501"/>
    <cellStyle name="Обычный 4" xfId="1502"/>
    <cellStyle name="Обычный 5" xfId="1503"/>
    <cellStyle name="Обычный 6" xfId="1504"/>
    <cellStyle name="Обычный 7" xfId="1505"/>
    <cellStyle name="Обычный 8" xfId="1506"/>
    <cellStyle name="Обычный 8 2" xfId="1507"/>
    <cellStyle name="Обычный 9" xfId="1508"/>
    <cellStyle name="Обычный_ОТЭП 2017 1 полг" xfId="1509"/>
    <cellStyle name="Плохой" xfId="1510" builtinId="27" customBuiltin="1"/>
    <cellStyle name="Плохой 10" xfId="1511"/>
    <cellStyle name="Плохой 11" xfId="1512"/>
    <cellStyle name="Плохой 12" xfId="1513"/>
    <cellStyle name="Плохой 13" xfId="1514"/>
    <cellStyle name="Плохой 14" xfId="1515"/>
    <cellStyle name="Плохой 15" xfId="1516"/>
    <cellStyle name="Плохой 16" xfId="1517"/>
    <cellStyle name="Плохой 17" xfId="1518"/>
    <cellStyle name="Плохой 18" xfId="1519"/>
    <cellStyle name="Плохой 19" xfId="1520"/>
    <cellStyle name="Плохой 2" xfId="1521"/>
    <cellStyle name="Плохой 2 2" xfId="1522"/>
    <cellStyle name="Плохой 20" xfId="1523"/>
    <cellStyle name="Плохой 21" xfId="1524"/>
    <cellStyle name="Плохой 22" xfId="1525"/>
    <cellStyle name="Плохой 23" xfId="1526"/>
    <cellStyle name="Плохой 24" xfId="1527"/>
    <cellStyle name="Плохой 25" xfId="1528"/>
    <cellStyle name="Плохой 26" xfId="1529"/>
    <cellStyle name="Плохой 27" xfId="1530"/>
    <cellStyle name="Плохой 28" xfId="1531"/>
    <cellStyle name="Плохой 29" xfId="1532"/>
    <cellStyle name="Плохой 3" xfId="1533"/>
    <cellStyle name="Плохой 3 2" xfId="1534"/>
    <cellStyle name="Плохой 30" xfId="1535"/>
    <cellStyle name="Плохой 31" xfId="1536"/>
    <cellStyle name="Плохой 32" xfId="1537"/>
    <cellStyle name="Плохой 33" xfId="1538"/>
    <cellStyle name="Плохой 34" xfId="1539"/>
    <cellStyle name="Плохой 35" xfId="1540"/>
    <cellStyle name="Плохой 36" xfId="1541"/>
    <cellStyle name="Плохой 4" xfId="1542"/>
    <cellStyle name="Плохой 4 2" xfId="1543"/>
    <cellStyle name="Плохой 5" xfId="1544"/>
    <cellStyle name="Плохой 6" xfId="1545"/>
    <cellStyle name="Плохой 7" xfId="1546"/>
    <cellStyle name="Плохой 8" xfId="1547"/>
    <cellStyle name="Плохой 9" xfId="1548"/>
    <cellStyle name="Пояснение" xfId="1549" builtinId="53" customBuiltin="1"/>
    <cellStyle name="Пояснение 10" xfId="1550"/>
    <cellStyle name="Пояснение 11" xfId="1551"/>
    <cellStyle name="Пояснение 12" xfId="1552"/>
    <cellStyle name="Пояснение 13" xfId="1553"/>
    <cellStyle name="Пояснение 14" xfId="1554"/>
    <cellStyle name="Пояснение 15" xfId="1555"/>
    <cellStyle name="Пояснение 16" xfId="1556"/>
    <cellStyle name="Пояснение 17" xfId="1557"/>
    <cellStyle name="Пояснение 18" xfId="1558"/>
    <cellStyle name="Пояснение 19" xfId="1559"/>
    <cellStyle name="Пояснение 2" xfId="1560"/>
    <cellStyle name="Пояснение 2 2" xfId="1561"/>
    <cellStyle name="Пояснение 20" xfId="1562"/>
    <cellStyle name="Пояснение 21" xfId="1563"/>
    <cellStyle name="Пояснение 22" xfId="1564"/>
    <cellStyle name="Пояснение 23" xfId="1565"/>
    <cellStyle name="Пояснение 24" xfId="1566"/>
    <cellStyle name="Пояснение 25" xfId="1567"/>
    <cellStyle name="Пояснение 26" xfId="1568"/>
    <cellStyle name="Пояснение 27" xfId="1569"/>
    <cellStyle name="Пояснение 28" xfId="1570"/>
    <cellStyle name="Пояснение 29" xfId="1571"/>
    <cellStyle name="Пояснение 3" xfId="1572"/>
    <cellStyle name="Пояснение 3 2" xfId="1573"/>
    <cellStyle name="Пояснение 30" xfId="1574"/>
    <cellStyle name="Пояснение 31" xfId="1575"/>
    <cellStyle name="Пояснение 32" xfId="1576"/>
    <cellStyle name="Пояснение 33" xfId="1577"/>
    <cellStyle name="Пояснение 34" xfId="1578"/>
    <cellStyle name="Пояснение 35" xfId="1579"/>
    <cellStyle name="Пояснение 36" xfId="1580"/>
    <cellStyle name="Пояснение 4" xfId="1581"/>
    <cellStyle name="Пояснение 4 2" xfId="1582"/>
    <cellStyle name="Пояснение 5" xfId="1583"/>
    <cellStyle name="Пояснение 6" xfId="1584"/>
    <cellStyle name="Пояснение 7" xfId="1585"/>
    <cellStyle name="Пояснение 8" xfId="1586"/>
    <cellStyle name="Пояснение 9" xfId="1587"/>
    <cellStyle name="Примечание" xfId="1588" builtinId="10" customBuiltin="1"/>
    <cellStyle name="Примечание 10" xfId="1589"/>
    <cellStyle name="Примечание 11" xfId="1590"/>
    <cellStyle name="Примечание 12" xfId="1591"/>
    <cellStyle name="Примечание 13" xfId="1592"/>
    <cellStyle name="Примечание 14" xfId="1593"/>
    <cellStyle name="Примечание 15" xfId="1594"/>
    <cellStyle name="Примечание 16" xfId="1595"/>
    <cellStyle name="Примечание 17" xfId="1596"/>
    <cellStyle name="Примечание 18" xfId="1597"/>
    <cellStyle name="Примечание 19" xfId="1598"/>
    <cellStyle name="Примечание 2" xfId="1599"/>
    <cellStyle name="Примечание 2 2" xfId="1600"/>
    <cellStyle name="Примечание 20" xfId="1601"/>
    <cellStyle name="Примечание 21" xfId="1602"/>
    <cellStyle name="Примечание 22" xfId="1603"/>
    <cellStyle name="Примечание 23" xfId="1604"/>
    <cellStyle name="Примечание 24" xfId="1605"/>
    <cellStyle name="Примечание 25" xfId="1606"/>
    <cellStyle name="Примечание 26" xfId="1607"/>
    <cellStyle name="Примечание 27" xfId="1608"/>
    <cellStyle name="Примечание 28" xfId="1609"/>
    <cellStyle name="Примечание 29" xfId="1610"/>
    <cellStyle name="Примечание 3" xfId="1611"/>
    <cellStyle name="Примечание 3 2" xfId="1612"/>
    <cellStyle name="Примечание 30" xfId="1613"/>
    <cellStyle name="Примечание 31" xfId="1614"/>
    <cellStyle name="Примечание 32" xfId="1615"/>
    <cellStyle name="Примечание 33" xfId="1616"/>
    <cellStyle name="Примечание 34" xfId="1617"/>
    <cellStyle name="Примечание 35" xfId="1618"/>
    <cellStyle name="Примечание 36" xfId="1619"/>
    <cellStyle name="Примечание 4" xfId="1620"/>
    <cellStyle name="Примечание 4 2" xfId="1621"/>
    <cellStyle name="Примечание 5" xfId="1622"/>
    <cellStyle name="Примечание 6" xfId="1623"/>
    <cellStyle name="Примечание 7" xfId="1624"/>
    <cellStyle name="Примечание 8" xfId="1625"/>
    <cellStyle name="Примечание 9" xfId="1626"/>
    <cellStyle name="Процентный 2" xfId="1627"/>
    <cellStyle name="Связанная ячейка" xfId="1628" builtinId="24" customBuiltin="1"/>
    <cellStyle name="Связанная ячейка 10" xfId="1629"/>
    <cellStyle name="Связанная ячейка 11" xfId="1630"/>
    <cellStyle name="Связанная ячейка 12" xfId="1631"/>
    <cellStyle name="Связанная ячейка 13" xfId="1632"/>
    <cellStyle name="Связанная ячейка 14" xfId="1633"/>
    <cellStyle name="Связанная ячейка 15" xfId="1634"/>
    <cellStyle name="Связанная ячейка 16" xfId="1635"/>
    <cellStyle name="Связанная ячейка 17" xfId="1636"/>
    <cellStyle name="Связанная ячейка 18" xfId="1637"/>
    <cellStyle name="Связанная ячейка 19" xfId="1638"/>
    <cellStyle name="Связанная ячейка 2" xfId="1639"/>
    <cellStyle name="Связанная ячейка 2 2" xfId="1640"/>
    <cellStyle name="Связанная ячейка 20" xfId="1641"/>
    <cellStyle name="Связанная ячейка 21" xfId="1642"/>
    <cellStyle name="Связанная ячейка 22" xfId="1643"/>
    <cellStyle name="Связанная ячейка 23" xfId="1644"/>
    <cellStyle name="Связанная ячейка 24" xfId="1645"/>
    <cellStyle name="Связанная ячейка 25" xfId="1646"/>
    <cellStyle name="Связанная ячейка 26" xfId="1647"/>
    <cellStyle name="Связанная ячейка 27" xfId="1648"/>
    <cellStyle name="Связанная ячейка 28" xfId="1649"/>
    <cellStyle name="Связанная ячейка 29" xfId="1650"/>
    <cellStyle name="Связанная ячейка 3" xfId="1651"/>
    <cellStyle name="Связанная ячейка 3 2" xfId="1652"/>
    <cellStyle name="Связанная ячейка 30" xfId="1653"/>
    <cellStyle name="Связанная ячейка 31" xfId="1654"/>
    <cellStyle name="Связанная ячейка 32" xfId="1655"/>
    <cellStyle name="Связанная ячейка 33" xfId="1656"/>
    <cellStyle name="Связанная ячейка 34" xfId="1657"/>
    <cellStyle name="Связанная ячейка 35" xfId="1658"/>
    <cellStyle name="Связанная ячейка 36" xfId="1659"/>
    <cellStyle name="Связанная ячейка 4" xfId="1660"/>
    <cellStyle name="Связанная ячейка 4 2" xfId="1661"/>
    <cellStyle name="Связанная ячейка 5" xfId="1662"/>
    <cellStyle name="Связанная ячейка 6" xfId="1663"/>
    <cellStyle name="Связанная ячейка 7" xfId="1664"/>
    <cellStyle name="Связанная ячейка 8" xfId="1665"/>
    <cellStyle name="Связанная ячейка 9" xfId="1666"/>
    <cellStyle name="Стиль 1" xfId="1667"/>
    <cellStyle name="Текст предупреждения" xfId="1668" builtinId="11" customBuiltin="1"/>
    <cellStyle name="Текст предупреждения 10" xfId="1669"/>
    <cellStyle name="Текст предупреждения 11" xfId="1670"/>
    <cellStyle name="Текст предупреждения 12" xfId="1671"/>
    <cellStyle name="Текст предупреждения 13" xfId="1672"/>
    <cellStyle name="Текст предупреждения 14" xfId="1673"/>
    <cellStyle name="Текст предупреждения 15" xfId="1674"/>
    <cellStyle name="Текст предупреждения 16" xfId="1675"/>
    <cellStyle name="Текст предупреждения 17" xfId="1676"/>
    <cellStyle name="Текст предупреждения 18" xfId="1677"/>
    <cellStyle name="Текст предупреждения 19" xfId="1678"/>
    <cellStyle name="Текст предупреждения 2" xfId="1679"/>
    <cellStyle name="Текст предупреждения 2 2" xfId="1680"/>
    <cellStyle name="Текст предупреждения 20" xfId="1681"/>
    <cellStyle name="Текст предупреждения 21" xfId="1682"/>
    <cellStyle name="Текст предупреждения 22" xfId="1683"/>
    <cellStyle name="Текст предупреждения 23" xfId="1684"/>
    <cellStyle name="Текст предупреждения 24" xfId="1685"/>
    <cellStyle name="Текст предупреждения 25" xfId="1686"/>
    <cellStyle name="Текст предупреждения 26" xfId="1687"/>
    <cellStyle name="Текст предупреждения 27" xfId="1688"/>
    <cellStyle name="Текст предупреждения 28" xfId="1689"/>
    <cellStyle name="Текст предупреждения 29" xfId="1690"/>
    <cellStyle name="Текст предупреждения 3" xfId="1691"/>
    <cellStyle name="Текст предупреждения 3 2" xfId="1692"/>
    <cellStyle name="Текст предупреждения 30" xfId="1693"/>
    <cellStyle name="Текст предупреждения 31" xfId="1694"/>
    <cellStyle name="Текст предупреждения 32" xfId="1695"/>
    <cellStyle name="Текст предупреждения 33" xfId="1696"/>
    <cellStyle name="Текст предупреждения 34" xfId="1697"/>
    <cellStyle name="Текст предупреждения 35" xfId="1698"/>
    <cellStyle name="Текст предупреждения 36" xfId="1699"/>
    <cellStyle name="Текст предупреждения 4" xfId="1700"/>
    <cellStyle name="Текст предупреждения 4 2" xfId="1701"/>
    <cellStyle name="Текст предупреждения 5" xfId="1702"/>
    <cellStyle name="Текст предупреждения 6" xfId="1703"/>
    <cellStyle name="Текст предупреждения 7" xfId="1704"/>
    <cellStyle name="Текст предупреждения 8" xfId="1705"/>
    <cellStyle name="Текст предупреждения 9" xfId="1706"/>
    <cellStyle name="Тысячи [0]_  осн" xfId="1707"/>
    <cellStyle name="Тысячи_  осн" xfId="1708"/>
    <cellStyle name="Финансовый 2" xfId="1709"/>
    <cellStyle name="Финансовый 2 2" xfId="1710"/>
    <cellStyle name="Финансовый 3" xfId="1711"/>
    <cellStyle name="Хороший" xfId="1712" builtinId="26" customBuiltin="1"/>
    <cellStyle name="Хороший 10" xfId="1713"/>
    <cellStyle name="Хороший 11" xfId="1714"/>
    <cellStyle name="Хороший 12" xfId="1715"/>
    <cellStyle name="Хороший 13" xfId="1716"/>
    <cellStyle name="Хороший 14" xfId="1717"/>
    <cellStyle name="Хороший 15" xfId="1718"/>
    <cellStyle name="Хороший 16" xfId="1719"/>
    <cellStyle name="Хороший 17" xfId="1720"/>
    <cellStyle name="Хороший 18" xfId="1721"/>
    <cellStyle name="Хороший 19" xfId="1722"/>
    <cellStyle name="Хороший 2" xfId="1723"/>
    <cellStyle name="Хороший 2 2" xfId="1724"/>
    <cellStyle name="Хороший 20" xfId="1725"/>
    <cellStyle name="Хороший 21" xfId="1726"/>
    <cellStyle name="Хороший 22" xfId="1727"/>
    <cellStyle name="Хороший 23" xfId="1728"/>
    <cellStyle name="Хороший 24" xfId="1729"/>
    <cellStyle name="Хороший 25" xfId="1730"/>
    <cellStyle name="Хороший 26" xfId="1731"/>
    <cellStyle name="Хороший 27" xfId="1732"/>
    <cellStyle name="Хороший 28" xfId="1733"/>
    <cellStyle name="Хороший 29" xfId="1734"/>
    <cellStyle name="Хороший 3" xfId="1735"/>
    <cellStyle name="Хороший 3 2" xfId="1736"/>
    <cellStyle name="Хороший 30" xfId="1737"/>
    <cellStyle name="Хороший 31" xfId="1738"/>
    <cellStyle name="Хороший 32" xfId="1739"/>
    <cellStyle name="Хороший 33" xfId="1740"/>
    <cellStyle name="Хороший 34" xfId="1741"/>
    <cellStyle name="Хороший 35" xfId="1742"/>
    <cellStyle name="Хороший 36" xfId="1743"/>
    <cellStyle name="Хороший 4" xfId="1744"/>
    <cellStyle name="Хороший 4 2" xfId="1745"/>
    <cellStyle name="Хороший 5" xfId="1746"/>
    <cellStyle name="Хороший 6" xfId="1747"/>
    <cellStyle name="Хороший 7" xfId="1748"/>
    <cellStyle name="Хороший 8" xfId="1749"/>
    <cellStyle name="Хороший 9" xfId="1750"/>
    <cellStyle name="Џђћ–…ќ’ќ›‰" xfId="17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9%20&#1084;&#1077;&#1089;%202015%20&#1043;&#1054;&#1044;%20buch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&#1052;&#1086;&#1080;%20&#1076;&#1086;&#1082;&#1091;&#1084;&#1077;&#1085;&#1090;&#1099;\&#1043;&#1072;&#1083;&#1083;&#1072;-2005\EXCEL%20&#1093;&#1091;&#1078;&#1078;&#1072;&#1090;&#1083;&#1072;&#1088;&#1080;\123\&#1040;&#1073;&#1076;&#1091;&#1084;&#1091;&#1088;&#1086;&#1076;&#1075;&#1072;_&#1086;&#1093;&#108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0;&#1086;&#1087;&#1080;&#1103;%202013%20&#1043;&#1054;&#1044;%20buc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&#1052;&#1086;&#1080;%20&#1076;&#1086;&#1082;&#1091;&#1084;&#1077;&#1085;&#1090;&#1099;\&#1043;&#1072;&#1083;&#1083;&#1072;-2005\EXCEL%20&#1093;&#1091;&#1078;&#1078;&#1072;&#1090;&#1083;&#1072;&#1088;&#1080;\123\&#1058;&#1086;&#1093;&#1080;&#1088;&#1073;&#1077;&#1082;%202003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Documents%20and%20Settings\ws83\&#1052;&#1086;&#1080;%20&#1076;&#1086;&#1082;&#1091;&#1084;&#1077;&#1085;&#1090;&#1099;\Bobur\&#1057;&#1090;&#1072;&#1090;&#1080;&#1089;&#1090;&#1080;&#1082;&#1072;\&#1048;&#1084;&#1087;&#1086;&#1088;&#1090;%202000-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Documents%20and%20Settings\&#1060;&#1072;&#1088;&#1093;&#1086;&#1076;\&#1056;&#1072;&#1073;&#1086;&#1095;&#1080;&#1081;%20&#1089;&#1090;&#1086;&#1083;\&#1060;&#1072;&#1088;&#1093;&#1086;&#1076;%202005%20-%202006%20&#1081;&#1080;&#1083;%20&#1052;&#1086;&#1081;%20&#1076;&#1086;&#1082;&#1091;&#1084;&#1077;&#1085;&#1090;&#1100;\&#1041;&#1040;&#1056;&#1063;&#1040;%20&#1061;&#1059;&#1044;&#1059;&#1044;&#1048;&#1049;%20&#1044;&#1040;&#1057;&#1058;&#1059;&#1056;&#1051;&#1040;&#1056;%201\2006%20&#1081;&#1080;&#1083;%20&#1076;&#1072;&#1089;&#1090;&#1091;&#1088;&#1085;&#1080;%20&#1073;&#1072;&#1078;&#1072;&#1088;&#1080;&#1083;&#1080;&#1096;&#1080;\Per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&#1052;&#1086;&#1080;%20&#1076;&#1086;&#1082;&#1091;&#1084;&#1077;&#1085;&#1090;&#1099;\EXCEL%20&#1093;&#1091;&#1078;&#1078;&#1072;&#1090;&#1083;&#1072;&#1088;&#1080;\&#1058;&#1086;&#1093;&#1080;&#1088;&#1073;&#1077;&#1082;%202003-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retdinov-s\nss\&#1052;&#1086;&#1080;%20&#1076;&#1086;&#1082;&#1091;&#1084;&#1077;&#1085;&#1090;&#1099;\gjnht,%20rjhpby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ОЦЕНКА 2013"/>
      <sheetName val="Форма №3 реал"/>
      <sheetName val="Форма №3бланк"/>
      <sheetName val="Форма №3 (5)"/>
      <sheetName val="Форма №3 налог банк"/>
      <sheetName val="Форма №3 СТАТ"/>
      <sheetName val="титул 3 "/>
      <sheetName val="Форма №3  аудит"/>
      <sheetName val="Форма №3 Переоценка "/>
      <sheetName val="Форма №3 переоценка стат"/>
      <sheetName val="Форма №3 по налог"/>
      <sheetName val="форма 4"/>
      <sheetName val="Форма №4 9 м 2015"/>
      <sheetName val="Форма №4"/>
      <sheetName val="Форма №4СТАТ"/>
      <sheetName val="Валюта"/>
      <sheetName val="титул 5"/>
      <sheetName val="Форма №5 (2)"/>
      <sheetName val="Форма №5СТАТ"/>
      <sheetName val="Форма №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C4">
            <v>1240008</v>
          </cell>
        </row>
        <row r="14">
          <cell r="C14">
            <v>3252740</v>
          </cell>
        </row>
      </sheetData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</sheetNames>
    <sheetDataSet>
      <sheetData sheetId="0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юшмага 2-Ф"/>
      <sheetName val="уюшмага10,09 холатига"/>
      <sheetName val="Жами свод"/>
      <sheetName val="Уюшмага Форма-2"/>
      <sheetName val="Уюшмага Ж10,0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</sheetNames>
    <sheetDataSet>
      <sheetData sheetId="0"/>
      <sheetData sheetId="1"/>
      <sheetData sheetId="2"/>
      <sheetData sheetId="3"/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ОЦЕНКА 2013"/>
      <sheetName val="Форма №3 реал"/>
      <sheetName val="Форма №3бланк"/>
      <sheetName val="Форма №3 (5)"/>
      <sheetName val="Форма №3 налог банк"/>
      <sheetName val="Форма №3 СТАТ"/>
      <sheetName val="титул 3 "/>
      <sheetName val="Форма №3  аудит"/>
      <sheetName val="Форма №3 Переоценка "/>
      <sheetName val="Форма №3 переоценка стат"/>
      <sheetName val="Форма №3 по налог"/>
      <sheetName val="форма 4"/>
      <sheetName val="Форма №4"/>
      <sheetName val="Форма №4СТАТ"/>
      <sheetName val="Валюта"/>
      <sheetName val="титул 5"/>
      <sheetName val="Форма №5 (2)"/>
      <sheetName val="Форма №5СТАТ"/>
      <sheetName val="Форма №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E4">
            <v>305312</v>
          </cell>
          <cell r="F4">
            <v>1717466</v>
          </cell>
          <cell r="I4">
            <v>3262786</v>
          </cell>
        </row>
        <row r="9">
          <cell r="I9">
            <v>810769</v>
          </cell>
        </row>
        <row r="14">
          <cell r="E14">
            <v>356646</v>
          </cell>
          <cell r="F14">
            <v>2274604</v>
          </cell>
        </row>
      </sheetData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Уругликка"/>
      <sheetName val="копланмай"/>
      <sheetName val="фориш свод"/>
      <sheetName val="Фориш 2003"/>
      <sheetName val="Жиззах янги раз"/>
      <sheetName val="банк табл"/>
      <sheetName val="Лист2"/>
      <sheetName val="Ресстр2"/>
      <sheetName val="реестр3"/>
      <sheetName val="Реестр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свыше 100тыс.долл."/>
      <sheetName val="test"/>
    </sheetNames>
    <sheetDataSet>
      <sheetData sheetId="0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T2344 (2)"/>
      <sheetName val="Лист5"/>
      <sheetName val="сэс"/>
      <sheetName val="Лист6"/>
      <sheetName val="Лист2"/>
      <sheetName val="Лист1"/>
      <sheetName val="Лист4"/>
      <sheetName val="Лист3"/>
      <sheetName val="мал.б(293)из. коп."/>
      <sheetName val="Лист9"/>
      <sheetName val="Лист7 (2)"/>
      <sheetName val="Лист7"/>
      <sheetName val="фермерлар(48- 68)гачаруйихати"/>
      <sheetName val="Лист8"/>
      <sheetName val="KAT234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 t="str">
            <v>GR0</v>
          </cell>
          <cell r="D2" t="str">
            <v>GR3</v>
          </cell>
          <cell r="E2" t="str">
            <v>GR4</v>
          </cell>
          <cell r="F2" t="str">
            <v>GR5</v>
          </cell>
          <cell r="G2" t="str">
            <v>NAIM1</v>
          </cell>
          <cell r="H2" t="str">
            <v>INN</v>
          </cell>
        </row>
        <row r="4">
          <cell r="C4">
            <v>15099493</v>
          </cell>
          <cell r="D4">
            <v>91514</v>
          </cell>
          <cell r="E4">
            <v>7774</v>
          </cell>
          <cell r="F4">
            <v>114</v>
          </cell>
          <cell r="G4" t="str">
            <v>Частный врачебный пункт</v>
          </cell>
          <cell r="H4">
            <v>200697496</v>
          </cell>
        </row>
        <row r="5">
          <cell r="C5">
            <v>15325890</v>
          </cell>
          <cell r="D5">
            <v>71150</v>
          </cell>
          <cell r="E5">
            <v>7774</v>
          </cell>
          <cell r="F5">
            <v>114</v>
          </cell>
          <cell r="G5" t="str">
            <v>Малое предприятие "СТРОЙРЕМБЫТ"</v>
          </cell>
          <cell r="H5">
            <v>200698075</v>
          </cell>
        </row>
        <row r="6">
          <cell r="C6">
            <v>15325914</v>
          </cell>
          <cell r="D6">
            <v>71300</v>
          </cell>
          <cell r="E6">
            <v>7794</v>
          </cell>
          <cell r="F6">
            <v>114</v>
          </cell>
          <cell r="G6" t="str">
            <v>Коллективный комбинат общественного питания и торговли "МАРХАБО"</v>
          </cell>
          <cell r="H6">
            <v>200698732</v>
          </cell>
        </row>
        <row r="7">
          <cell r="C7">
            <v>15406972</v>
          </cell>
          <cell r="D7">
            <v>15273</v>
          </cell>
          <cell r="E7">
            <v>7774</v>
          </cell>
          <cell r="F7">
            <v>114</v>
          </cell>
          <cell r="G7" t="str">
            <v>Малое предприятие "ХАМДАРД"</v>
          </cell>
          <cell r="H7">
            <v>200698559</v>
          </cell>
        </row>
        <row r="8">
          <cell r="C8">
            <v>15407003</v>
          </cell>
          <cell r="D8">
            <v>71150</v>
          </cell>
          <cell r="E8">
            <v>7794</v>
          </cell>
          <cell r="F8">
            <v>144</v>
          </cell>
          <cell r="G8" t="str">
            <v>Акционерное общество "МУРОД"</v>
          </cell>
          <cell r="H8">
            <v>200697418</v>
          </cell>
        </row>
        <row r="9">
          <cell r="C9">
            <v>16131023</v>
          </cell>
          <cell r="D9">
            <v>71212</v>
          </cell>
          <cell r="E9">
            <v>7774</v>
          </cell>
          <cell r="F9">
            <v>114</v>
          </cell>
          <cell r="G9" t="str">
            <v>Частная аптека "ЛУКМОHИ-ХАКИМ"</v>
          </cell>
          <cell r="H9">
            <v>200698961</v>
          </cell>
        </row>
        <row r="10">
          <cell r="C10">
            <v>16141197</v>
          </cell>
          <cell r="D10">
            <v>71150</v>
          </cell>
          <cell r="E10">
            <v>7744</v>
          </cell>
          <cell r="F10">
            <v>114</v>
          </cell>
          <cell r="G10" t="str">
            <v>Торговый центр "ИСТИКЛОЛ-УК"</v>
          </cell>
          <cell r="H10">
            <v>201718017</v>
          </cell>
        </row>
        <row r="11">
          <cell r="C11">
            <v>16682929</v>
          </cell>
          <cell r="D11">
            <v>71211</v>
          </cell>
          <cell r="E11">
            <v>7774</v>
          </cell>
          <cell r="F11">
            <v>114</v>
          </cell>
          <cell r="G11" t="str">
            <v>Частная  фирма "УHГБОЙ"</v>
          </cell>
          <cell r="H11">
            <v>202022488</v>
          </cell>
        </row>
        <row r="12">
          <cell r="C12">
            <v>16683113</v>
          </cell>
          <cell r="D12">
            <v>71280</v>
          </cell>
          <cell r="E12">
            <v>7774</v>
          </cell>
          <cell r="F12">
            <v>114</v>
          </cell>
          <cell r="G12" t="str">
            <v>Частный торговый магазин "ЗАФАР"</v>
          </cell>
          <cell r="H12">
            <v>202022194</v>
          </cell>
        </row>
        <row r="13">
          <cell r="C13">
            <v>16866747</v>
          </cell>
          <cell r="D13">
            <v>71280</v>
          </cell>
          <cell r="E13">
            <v>7774</v>
          </cell>
          <cell r="F13">
            <v>115</v>
          </cell>
          <cell r="G13" t="str">
            <v>Частная фирма "ШОХРУХМИРЗО"</v>
          </cell>
          <cell r="H13">
            <v>204727139</v>
          </cell>
        </row>
        <row r="14">
          <cell r="C14">
            <v>16869237</v>
          </cell>
          <cell r="D14">
            <v>71150</v>
          </cell>
          <cell r="E14">
            <v>7774</v>
          </cell>
          <cell r="F14">
            <v>114</v>
          </cell>
          <cell r="G14" t="str">
            <v>Торгово-производственное предприятие "ВАТАH"</v>
          </cell>
          <cell r="H14">
            <v>200697654</v>
          </cell>
        </row>
        <row r="15">
          <cell r="C15">
            <v>16870631</v>
          </cell>
          <cell r="D15">
            <v>71150</v>
          </cell>
          <cell r="E15">
            <v>7774</v>
          </cell>
          <cell r="F15">
            <v>142</v>
          </cell>
          <cell r="G15" t="str">
            <v>Общество с ограниченной ответственностью "АHКО"</v>
          </cell>
          <cell r="H15">
            <v>200698692</v>
          </cell>
        </row>
        <row r="16">
          <cell r="C16">
            <v>16980561</v>
          </cell>
          <cell r="D16">
            <v>93615</v>
          </cell>
          <cell r="E16">
            <v>7994</v>
          </cell>
          <cell r="F16">
            <v>146</v>
          </cell>
          <cell r="G16" t="str">
            <v>Творческий союз "ТАСВИРИЙ ОЙHА"</v>
          </cell>
          <cell r="H16">
            <v>202557676</v>
          </cell>
        </row>
        <row r="17">
          <cell r="C17">
            <v>16981448</v>
          </cell>
          <cell r="D17">
            <v>22400</v>
          </cell>
          <cell r="E17">
            <v>13825</v>
          </cell>
          <cell r="F17">
            <v>142</v>
          </cell>
          <cell r="G17" t="str">
            <v>Машина тракторный парк в форме общество с ограниченной ответственностью "ХАМКОРЛИК"</v>
          </cell>
          <cell r="H17">
            <v>202576756</v>
          </cell>
        </row>
        <row r="18">
          <cell r="C18">
            <v>16982554</v>
          </cell>
          <cell r="D18">
            <v>93615</v>
          </cell>
          <cell r="E18">
            <v>7774</v>
          </cell>
          <cell r="F18">
            <v>114</v>
          </cell>
          <cell r="G18" t="str">
            <v>Художественное рекламное предприятие "ХРП-22"</v>
          </cell>
          <cell r="H18">
            <v>202614748</v>
          </cell>
        </row>
        <row r="19">
          <cell r="C19">
            <v>16982620</v>
          </cell>
          <cell r="D19">
            <v>71150</v>
          </cell>
          <cell r="E19">
            <v>7774</v>
          </cell>
          <cell r="F19">
            <v>115</v>
          </cell>
          <cell r="G19" t="str">
            <v>Торгово-коммерческая фирма "БАХОДИР"</v>
          </cell>
          <cell r="H19">
            <v>202611070</v>
          </cell>
        </row>
        <row r="20">
          <cell r="C20">
            <v>17076361</v>
          </cell>
          <cell r="D20">
            <v>91514</v>
          </cell>
          <cell r="E20">
            <v>7774</v>
          </cell>
          <cell r="F20">
            <v>114</v>
          </cell>
          <cell r="G20" t="str">
            <v>Частное врачебное учреждение "HИЛУФАР"</v>
          </cell>
          <cell r="H20">
            <v>202639565</v>
          </cell>
        </row>
        <row r="21">
          <cell r="C21">
            <v>17077142</v>
          </cell>
          <cell r="D21">
            <v>14933</v>
          </cell>
          <cell r="E21">
            <v>7774</v>
          </cell>
          <cell r="F21">
            <v>114</v>
          </cell>
          <cell r="G21" t="str">
            <v>Предприятие по техническому обслужмванию "УЛУГБЕК"</v>
          </cell>
          <cell r="H21">
            <v>200698985</v>
          </cell>
        </row>
        <row r="22">
          <cell r="C22">
            <v>17178601</v>
          </cell>
          <cell r="D22">
            <v>71123</v>
          </cell>
          <cell r="E22">
            <v>7774</v>
          </cell>
          <cell r="F22">
            <v>114</v>
          </cell>
          <cell r="G22" t="str">
            <v>Частная производственная фирма "ХАВАС"</v>
          </cell>
          <cell r="H22">
            <v>202713649</v>
          </cell>
        </row>
        <row r="23">
          <cell r="C23">
            <v>17179032</v>
          </cell>
          <cell r="D23">
            <v>22400</v>
          </cell>
          <cell r="E23">
            <v>13825</v>
          </cell>
          <cell r="F23">
            <v>148</v>
          </cell>
          <cell r="G23" t="str">
            <v>Торгово сервисный центр  при холдинговой компании &lt;Узсельхозмашхолдинг&gt;</v>
          </cell>
          <cell r="H23">
            <v>202714583</v>
          </cell>
        </row>
        <row r="24">
          <cell r="C24">
            <v>17182459</v>
          </cell>
          <cell r="D24">
            <v>66000</v>
          </cell>
          <cell r="E24">
            <v>1007</v>
          </cell>
          <cell r="F24">
            <v>114</v>
          </cell>
          <cell r="G24" t="str">
            <v>Хозрасчетное бюро</v>
          </cell>
          <cell r="H24">
            <v>202761463</v>
          </cell>
        </row>
        <row r="25">
          <cell r="C25">
            <v>17256413</v>
          </cell>
          <cell r="D25">
            <v>71280</v>
          </cell>
          <cell r="E25">
            <v>7774</v>
          </cell>
          <cell r="F25">
            <v>115</v>
          </cell>
          <cell r="G25" t="str">
            <v>Произвоственная фирма "ИHТЕГРАЛ"</v>
          </cell>
          <cell r="H25">
            <v>202022392</v>
          </cell>
        </row>
        <row r="26">
          <cell r="C26">
            <v>17340852</v>
          </cell>
          <cell r="D26">
            <v>71500</v>
          </cell>
          <cell r="E26">
            <v>7774</v>
          </cell>
          <cell r="F26">
            <v>115</v>
          </cell>
          <cell r="G26" t="str">
            <v>Торгово производственная фирма "ГЕОЛОГ"</v>
          </cell>
          <cell r="H26">
            <v>202880173</v>
          </cell>
        </row>
        <row r="27">
          <cell r="C27">
            <v>17340869</v>
          </cell>
          <cell r="D27">
            <v>61124</v>
          </cell>
          <cell r="E27">
            <v>7794</v>
          </cell>
          <cell r="F27">
            <v>114</v>
          </cell>
          <cell r="G27" t="str">
            <v>Строительно ремонтный отдел</v>
          </cell>
          <cell r="H27">
            <v>202514247</v>
          </cell>
        </row>
        <row r="28">
          <cell r="C28">
            <v>17410050</v>
          </cell>
          <cell r="D28">
            <v>71500</v>
          </cell>
          <cell r="E28">
            <v>7774</v>
          </cell>
          <cell r="F28">
            <v>115</v>
          </cell>
          <cell r="G28" t="str">
            <v>Производственное предприятие "АБДУВОХИД БОБО"</v>
          </cell>
          <cell r="H28">
            <v>202974657</v>
          </cell>
        </row>
        <row r="29">
          <cell r="C29">
            <v>17410067</v>
          </cell>
          <cell r="D29">
            <v>71500</v>
          </cell>
          <cell r="E29">
            <v>7774</v>
          </cell>
          <cell r="F29">
            <v>115</v>
          </cell>
          <cell r="G29" t="str">
            <v>Торгово производственная фирма "САХРО ЮЛДУЗЛАРИ"</v>
          </cell>
          <cell r="H29">
            <v>203006649</v>
          </cell>
        </row>
        <row r="30">
          <cell r="C30">
            <v>17410096</v>
          </cell>
          <cell r="D30">
            <v>71212</v>
          </cell>
          <cell r="E30">
            <v>7774</v>
          </cell>
          <cell r="F30">
            <v>114</v>
          </cell>
          <cell r="G30" t="str">
            <v>Частная аптека "ЗУХРО"</v>
          </cell>
          <cell r="H30">
            <v>202973594</v>
          </cell>
        </row>
        <row r="31">
          <cell r="C31">
            <v>17412758</v>
          </cell>
          <cell r="D31">
            <v>71500</v>
          </cell>
          <cell r="E31">
            <v>7774</v>
          </cell>
          <cell r="F31">
            <v>114</v>
          </cell>
          <cell r="G31" t="str">
            <v>Многопрофильное производственное предприятие "ХУСHОРА"</v>
          </cell>
          <cell r="H31">
            <v>203365353</v>
          </cell>
        </row>
        <row r="32">
          <cell r="C32">
            <v>17478289</v>
          </cell>
          <cell r="D32">
            <v>71500</v>
          </cell>
          <cell r="E32">
            <v>7774</v>
          </cell>
          <cell r="F32">
            <v>114</v>
          </cell>
          <cell r="G32" t="str">
            <v>Производственное предприятие "КАДР"</v>
          </cell>
          <cell r="H32">
            <v>203000009</v>
          </cell>
        </row>
        <row r="33">
          <cell r="C33">
            <v>17478467</v>
          </cell>
          <cell r="D33">
            <v>71500</v>
          </cell>
          <cell r="E33">
            <v>7774</v>
          </cell>
          <cell r="F33">
            <v>114</v>
          </cell>
          <cell r="G33" t="str">
            <v>Многопрофильное производственное предприятие "ТУХТА ПИР"</v>
          </cell>
          <cell r="H33">
            <v>203031072</v>
          </cell>
        </row>
        <row r="34">
          <cell r="C34">
            <v>17548541</v>
          </cell>
          <cell r="D34">
            <v>61124</v>
          </cell>
          <cell r="E34">
            <v>7794</v>
          </cell>
          <cell r="F34">
            <v>114</v>
          </cell>
          <cell r="G34" t="str">
            <v>Строительно монтажное и производственное предприятие</v>
          </cell>
          <cell r="H34">
            <v>203087454</v>
          </cell>
        </row>
        <row r="35">
          <cell r="C35">
            <v>17596184</v>
          </cell>
          <cell r="D35">
            <v>90310</v>
          </cell>
          <cell r="E35">
            <v>7774</v>
          </cell>
          <cell r="F35">
            <v>114</v>
          </cell>
          <cell r="G35" t="str">
            <v>Многопрофилное предприятие "КУРБОH"</v>
          </cell>
          <cell r="H35">
            <v>203114808</v>
          </cell>
        </row>
        <row r="36">
          <cell r="C36">
            <v>17597396</v>
          </cell>
          <cell r="D36">
            <v>61124</v>
          </cell>
          <cell r="E36">
            <v>7774</v>
          </cell>
          <cell r="F36">
            <v>114</v>
          </cell>
          <cell r="G36" t="str">
            <v>Многопрофильное производственное малое предприятие"ТАЪМИРЧИ"</v>
          </cell>
          <cell r="H36">
            <v>203114815</v>
          </cell>
        </row>
        <row r="37">
          <cell r="C37">
            <v>17598438</v>
          </cell>
          <cell r="D37">
            <v>21210</v>
          </cell>
          <cell r="E37">
            <v>8054</v>
          </cell>
          <cell r="F37">
            <v>114</v>
          </cell>
          <cell r="G37" t="str">
            <v>Арендное предприятие "ФИДОЙИ"</v>
          </cell>
          <cell r="H37">
            <v>203110694</v>
          </cell>
        </row>
        <row r="38">
          <cell r="C38">
            <v>17599656</v>
          </cell>
          <cell r="D38">
            <v>61124</v>
          </cell>
          <cell r="E38">
            <v>7774</v>
          </cell>
          <cell r="F38">
            <v>114</v>
          </cell>
          <cell r="G38" t="str">
            <v>Производственное ремонтное предприятие "РЕМТЕХ"</v>
          </cell>
          <cell r="H38">
            <v>203139428</v>
          </cell>
        </row>
        <row r="39">
          <cell r="C39">
            <v>17600709</v>
          </cell>
          <cell r="D39">
            <v>71500</v>
          </cell>
          <cell r="E39">
            <v>7774</v>
          </cell>
          <cell r="F39">
            <v>114</v>
          </cell>
          <cell r="G39" t="str">
            <v>Многопрофильное предприятие "САМОМ"</v>
          </cell>
          <cell r="H39">
            <v>203139435</v>
          </cell>
        </row>
        <row r="40">
          <cell r="C40">
            <v>17600721</v>
          </cell>
          <cell r="D40">
            <v>14972</v>
          </cell>
          <cell r="E40">
            <v>7774</v>
          </cell>
          <cell r="F40">
            <v>114</v>
          </cell>
          <cell r="G40" t="str">
            <v>Многоотраслевое предприятие "МАЛИКА ИРА"</v>
          </cell>
          <cell r="H40">
            <v>203150835</v>
          </cell>
        </row>
        <row r="41">
          <cell r="C41">
            <v>17640850</v>
          </cell>
          <cell r="D41">
            <v>61124</v>
          </cell>
          <cell r="E41">
            <v>7774</v>
          </cell>
          <cell r="F41">
            <v>114</v>
          </cell>
          <cell r="G41" t="str">
            <v>Строительно-ремонтное предприятие "МОHТАЖЧИ"</v>
          </cell>
          <cell r="H41">
            <v>203177175</v>
          </cell>
        </row>
        <row r="42">
          <cell r="C42">
            <v>17641631</v>
          </cell>
          <cell r="D42">
            <v>71212</v>
          </cell>
          <cell r="E42">
            <v>7774</v>
          </cell>
          <cell r="F42">
            <v>114</v>
          </cell>
          <cell r="G42" t="str">
            <v>Производственное предприятие "ЮСУФ ОТА"</v>
          </cell>
          <cell r="H42">
            <v>203189650</v>
          </cell>
        </row>
        <row r="43">
          <cell r="C43">
            <v>17643386</v>
          </cell>
          <cell r="D43">
            <v>91517</v>
          </cell>
          <cell r="E43">
            <v>7794</v>
          </cell>
          <cell r="F43">
            <v>114</v>
          </cell>
          <cell r="G43" t="str">
            <v>Оздоровительное учреждение "МАЛХАМ"</v>
          </cell>
          <cell r="H43">
            <v>203246169</v>
          </cell>
        </row>
        <row r="44">
          <cell r="C44">
            <v>17644285</v>
          </cell>
          <cell r="D44">
            <v>91620</v>
          </cell>
          <cell r="E44">
            <v>7774</v>
          </cell>
          <cell r="F44">
            <v>114</v>
          </cell>
          <cell r="G44" t="str">
            <v>Частный центр туризма и путешествый "МУБОРАК"</v>
          </cell>
          <cell r="H44">
            <v>203233802</v>
          </cell>
        </row>
        <row r="45">
          <cell r="C45">
            <v>17644763</v>
          </cell>
          <cell r="D45">
            <v>61190</v>
          </cell>
          <cell r="E45">
            <v>7774</v>
          </cell>
          <cell r="F45">
            <v>115</v>
          </cell>
          <cell r="G45" t="str">
            <v>Ремонтно-строительное предприятие</v>
          </cell>
          <cell r="H45">
            <v>203210926</v>
          </cell>
        </row>
        <row r="46">
          <cell r="C46">
            <v>17788951</v>
          </cell>
          <cell r="D46">
            <v>63200</v>
          </cell>
          <cell r="E46">
            <v>7774</v>
          </cell>
          <cell r="F46">
            <v>115</v>
          </cell>
          <cell r="G46" t="str">
            <v>Многопрофильная произвоственная фирма "СИТОРА"</v>
          </cell>
          <cell r="H46">
            <v>203348548</v>
          </cell>
        </row>
        <row r="47">
          <cell r="C47">
            <v>17790029</v>
          </cell>
          <cell r="D47">
            <v>71500</v>
          </cell>
          <cell r="E47">
            <v>7774</v>
          </cell>
          <cell r="F47">
            <v>114</v>
          </cell>
          <cell r="G47" t="str">
            <v>Многопрофилное производственное предприятие "ФЕРУЗА"</v>
          </cell>
          <cell r="H47">
            <v>203365360</v>
          </cell>
        </row>
        <row r="48">
          <cell r="C48">
            <v>17790035</v>
          </cell>
          <cell r="D48">
            <v>63200</v>
          </cell>
          <cell r="E48">
            <v>7774</v>
          </cell>
          <cell r="F48">
            <v>114</v>
          </cell>
          <cell r="G48" t="str">
            <v>Многопрофилное производственное предприятие "HУРИСТОH"</v>
          </cell>
          <cell r="H48">
            <v>201717990</v>
          </cell>
        </row>
        <row r="49">
          <cell r="C49">
            <v>17790271</v>
          </cell>
          <cell r="D49">
            <v>61124</v>
          </cell>
          <cell r="E49">
            <v>7774</v>
          </cell>
          <cell r="F49">
            <v>114</v>
          </cell>
          <cell r="G49" t="str">
            <v>Многопрофилное производственное предприятие "ТАБИАТ"</v>
          </cell>
          <cell r="H49">
            <v>203412286</v>
          </cell>
        </row>
        <row r="50">
          <cell r="C50">
            <v>17843091</v>
          </cell>
          <cell r="D50">
            <v>90310</v>
          </cell>
          <cell r="E50">
            <v>7774</v>
          </cell>
          <cell r="F50">
            <v>114</v>
          </cell>
          <cell r="G50" t="str">
            <v>Производственно-ремонтное предприятие "ОРБИТА-К"</v>
          </cell>
          <cell r="H50">
            <v>203408812</v>
          </cell>
        </row>
        <row r="51">
          <cell r="C51">
            <v>17843814</v>
          </cell>
          <cell r="D51">
            <v>61124</v>
          </cell>
          <cell r="E51">
            <v>7774</v>
          </cell>
          <cell r="F51">
            <v>114</v>
          </cell>
          <cell r="G51" t="str">
            <v>Многопрофильное производственное предприятие "ЗАHГОРИ ОЛОВ"</v>
          </cell>
          <cell r="H51">
            <v>203376079</v>
          </cell>
        </row>
        <row r="52">
          <cell r="C52">
            <v>17844676</v>
          </cell>
          <cell r="D52">
            <v>71150</v>
          </cell>
          <cell r="E52">
            <v>7774</v>
          </cell>
          <cell r="F52">
            <v>114</v>
          </cell>
          <cell r="G52" t="str">
            <v>Многопрофильное производственное преддприятие "КИФТИ-ОБ"</v>
          </cell>
          <cell r="H52">
            <v>203386074</v>
          </cell>
        </row>
        <row r="53">
          <cell r="C53">
            <v>17844819</v>
          </cell>
          <cell r="D53">
            <v>71500</v>
          </cell>
          <cell r="E53">
            <v>7774</v>
          </cell>
          <cell r="F53">
            <v>114</v>
          </cell>
          <cell r="G53" t="str">
            <v>Частное предприятие "ЗАФАР"</v>
          </cell>
          <cell r="H53">
            <v>202648490</v>
          </cell>
        </row>
        <row r="54">
          <cell r="C54">
            <v>17890185</v>
          </cell>
          <cell r="D54">
            <v>91514</v>
          </cell>
          <cell r="E54">
            <v>7774</v>
          </cell>
          <cell r="F54">
            <v>114</v>
          </cell>
          <cell r="G54" t="str">
            <v>Многопрофильное производственное предприятие "Достонбек" Мубарекского района</v>
          </cell>
          <cell r="H54">
            <v>203416716</v>
          </cell>
        </row>
        <row r="55">
          <cell r="C55">
            <v>17890541</v>
          </cell>
          <cell r="D55">
            <v>71500</v>
          </cell>
          <cell r="E55">
            <v>7774</v>
          </cell>
          <cell r="F55">
            <v>114</v>
          </cell>
          <cell r="G55" t="str">
            <v>Частная фирма "ОТАБЕК"</v>
          </cell>
          <cell r="H55">
            <v>203396497</v>
          </cell>
        </row>
        <row r="56">
          <cell r="C56">
            <v>17890736</v>
          </cell>
          <cell r="D56">
            <v>71500</v>
          </cell>
          <cell r="E56">
            <v>7774</v>
          </cell>
          <cell r="F56">
            <v>114</v>
          </cell>
          <cell r="G56" t="str">
            <v>Частная фирма "ШАХHОЗА"</v>
          </cell>
          <cell r="H56">
            <v>203402314</v>
          </cell>
        </row>
        <row r="57">
          <cell r="C57">
            <v>17890920</v>
          </cell>
          <cell r="D57">
            <v>71500</v>
          </cell>
          <cell r="E57">
            <v>7774</v>
          </cell>
          <cell r="F57">
            <v>114</v>
          </cell>
          <cell r="G57" t="str">
            <v>Частная фирма "ОТАHУР"</v>
          </cell>
          <cell r="H57">
            <v>203400658</v>
          </cell>
        </row>
        <row r="58">
          <cell r="C58">
            <v>17890972</v>
          </cell>
          <cell r="D58">
            <v>71500</v>
          </cell>
          <cell r="E58">
            <v>7774</v>
          </cell>
          <cell r="F58">
            <v>114</v>
          </cell>
          <cell r="G58" t="str">
            <v>Частная фирма "ДИЛШОДА"</v>
          </cell>
          <cell r="H58">
            <v>203400665</v>
          </cell>
        </row>
        <row r="59">
          <cell r="C59">
            <v>17893999</v>
          </cell>
          <cell r="D59">
            <v>71150</v>
          </cell>
          <cell r="E59">
            <v>7774</v>
          </cell>
          <cell r="F59">
            <v>114</v>
          </cell>
          <cell r="G59" t="str">
            <v>Частный торговый магазин "ИСТИКЛОЛ"</v>
          </cell>
          <cell r="H59">
            <v>202397780</v>
          </cell>
        </row>
        <row r="60">
          <cell r="C60">
            <v>17894444</v>
          </cell>
          <cell r="D60">
            <v>71150</v>
          </cell>
          <cell r="E60">
            <v>7994</v>
          </cell>
          <cell r="F60">
            <v>152</v>
          </cell>
          <cell r="G60" t="str">
            <v>Унитарное предприятие "УЗБЕК МИЛЛИЙ КУРАШ" при &lt;международном ассоциации Кураш&gt;</v>
          </cell>
          <cell r="H60">
            <v>203412904</v>
          </cell>
        </row>
        <row r="61">
          <cell r="C61">
            <v>17894562</v>
          </cell>
          <cell r="D61">
            <v>71500</v>
          </cell>
          <cell r="E61">
            <v>7774</v>
          </cell>
          <cell r="F61">
            <v>114</v>
          </cell>
          <cell r="G61" t="str">
            <v>Частная фирма "АЗИМ"</v>
          </cell>
          <cell r="H61">
            <v>203408851</v>
          </cell>
        </row>
        <row r="62">
          <cell r="C62">
            <v>17896561</v>
          </cell>
          <cell r="D62">
            <v>66000</v>
          </cell>
          <cell r="E62">
            <v>3444</v>
          </cell>
          <cell r="F62">
            <v>213</v>
          </cell>
          <cell r="G62" t="str">
            <v>Проектная группа "ЕР ТУЗИШ" при&lt;конторе земельные ресурсы&gt;</v>
          </cell>
          <cell r="H62">
            <v>203508481</v>
          </cell>
        </row>
        <row r="63">
          <cell r="C63">
            <v>17902190</v>
          </cell>
          <cell r="D63">
            <v>71500</v>
          </cell>
          <cell r="E63">
            <v>7774</v>
          </cell>
          <cell r="F63">
            <v>114</v>
          </cell>
          <cell r="G63" t="str">
            <v>Частная торговая фирма "ХИТОЙ"</v>
          </cell>
          <cell r="H63">
            <v>203421956</v>
          </cell>
        </row>
        <row r="64">
          <cell r="C64">
            <v>17905194</v>
          </cell>
          <cell r="D64">
            <v>17220</v>
          </cell>
          <cell r="E64">
            <v>7774</v>
          </cell>
          <cell r="F64">
            <v>114</v>
          </cell>
          <cell r="G64" t="str">
            <v>Производственное предприятие "ТАДБИР"</v>
          </cell>
          <cell r="H64">
            <v>203435391</v>
          </cell>
        </row>
        <row r="65">
          <cell r="C65">
            <v>17906153</v>
          </cell>
          <cell r="D65">
            <v>71500</v>
          </cell>
          <cell r="E65">
            <v>7774</v>
          </cell>
          <cell r="F65">
            <v>114</v>
          </cell>
          <cell r="G65" t="str">
            <v>Частная торговая фирма "ИРОДА"</v>
          </cell>
          <cell r="H65">
            <v>203435376</v>
          </cell>
        </row>
        <row r="66">
          <cell r="C66">
            <v>17906354</v>
          </cell>
          <cell r="D66">
            <v>61124</v>
          </cell>
          <cell r="E66">
            <v>7774</v>
          </cell>
          <cell r="F66">
            <v>114</v>
          </cell>
          <cell r="G66" t="str">
            <v>Производственное предприятие "МОЗИЙ"</v>
          </cell>
          <cell r="H66">
            <v>203442638</v>
          </cell>
        </row>
        <row r="67">
          <cell r="C67">
            <v>17928924</v>
          </cell>
          <cell r="D67">
            <v>61124</v>
          </cell>
          <cell r="E67">
            <v>7774</v>
          </cell>
          <cell r="F67">
            <v>114</v>
          </cell>
          <cell r="G67" t="str">
            <v>Производственное предприятие "ШУХРАТ"</v>
          </cell>
          <cell r="H67">
            <v>203443540</v>
          </cell>
        </row>
        <row r="68">
          <cell r="C68">
            <v>17929326</v>
          </cell>
          <cell r="D68">
            <v>18113</v>
          </cell>
          <cell r="E68">
            <v>7774</v>
          </cell>
          <cell r="F68">
            <v>114</v>
          </cell>
          <cell r="G68" t="str">
            <v>Многопрофильное производственное предприятие "СУБХОH"</v>
          </cell>
          <cell r="H68">
            <v>203445958</v>
          </cell>
        </row>
        <row r="69">
          <cell r="C69">
            <v>17958090</v>
          </cell>
          <cell r="D69">
            <v>71500</v>
          </cell>
          <cell r="E69">
            <v>7774</v>
          </cell>
          <cell r="F69">
            <v>114</v>
          </cell>
          <cell r="G69" t="str">
            <v>Многопрофыильное производственное предприятие "Тижоратчи" Мубарекского района</v>
          </cell>
          <cell r="H69">
            <v>203475249</v>
          </cell>
        </row>
        <row r="70">
          <cell r="C70">
            <v>17975941</v>
          </cell>
          <cell r="D70">
            <v>63200</v>
          </cell>
          <cell r="E70">
            <v>7774</v>
          </cell>
          <cell r="F70">
            <v>114</v>
          </cell>
          <cell r="G70" t="str">
            <v>Многопрофильное производственное предприятие "МАФТУHА"</v>
          </cell>
          <cell r="H70">
            <v>203504685</v>
          </cell>
        </row>
        <row r="71">
          <cell r="C71">
            <v>17975993</v>
          </cell>
          <cell r="D71">
            <v>71150</v>
          </cell>
          <cell r="E71">
            <v>7774</v>
          </cell>
          <cell r="F71">
            <v>114</v>
          </cell>
          <cell r="G71" t="str">
            <v>Многопрофильное производственное предприятие "ПАРВОЗ"</v>
          </cell>
          <cell r="H71">
            <v>203498994</v>
          </cell>
        </row>
        <row r="72">
          <cell r="C72">
            <v>17976113</v>
          </cell>
          <cell r="D72">
            <v>17220</v>
          </cell>
          <cell r="E72">
            <v>7774</v>
          </cell>
          <cell r="F72">
            <v>114</v>
          </cell>
          <cell r="G72" t="str">
            <v>Многопрофильное производственное предприятие "ДИЛОРОМ"</v>
          </cell>
          <cell r="H72">
            <v>203497023</v>
          </cell>
        </row>
        <row r="73">
          <cell r="C73">
            <v>17976461</v>
          </cell>
          <cell r="D73">
            <v>18113</v>
          </cell>
          <cell r="E73">
            <v>7774</v>
          </cell>
          <cell r="F73">
            <v>114</v>
          </cell>
          <cell r="G73" t="str">
            <v>Многопрофильное производственное предприятие "ЛЕГИОH"</v>
          </cell>
          <cell r="H73">
            <v>203502633</v>
          </cell>
        </row>
        <row r="74">
          <cell r="C74">
            <v>17977681</v>
          </cell>
          <cell r="D74">
            <v>71261</v>
          </cell>
          <cell r="E74">
            <v>7774</v>
          </cell>
          <cell r="F74">
            <v>114</v>
          </cell>
          <cell r="G74" t="str">
            <v>Многопрофильное производственное предприятие "ИБH СИHО"</v>
          </cell>
          <cell r="H74">
            <v>203508498</v>
          </cell>
        </row>
        <row r="75">
          <cell r="C75">
            <v>18021741</v>
          </cell>
          <cell r="D75">
            <v>14981</v>
          </cell>
          <cell r="E75">
            <v>7774</v>
          </cell>
          <cell r="F75">
            <v>114</v>
          </cell>
          <cell r="G75" t="str">
            <v>Многопрофильное производственное предприятие "УЗ-МИЛЛЕHИУМ"</v>
          </cell>
          <cell r="H75">
            <v>203519603</v>
          </cell>
        </row>
        <row r="76">
          <cell r="C76">
            <v>18021847</v>
          </cell>
          <cell r="D76">
            <v>63200</v>
          </cell>
          <cell r="E76">
            <v>7774</v>
          </cell>
          <cell r="F76">
            <v>114</v>
          </cell>
          <cell r="G76" t="str">
            <v>Многопрофильное производственное предприятие "БАХОРИСТОH"</v>
          </cell>
          <cell r="H76">
            <v>203540365</v>
          </cell>
        </row>
        <row r="77">
          <cell r="C77">
            <v>18023007</v>
          </cell>
          <cell r="D77">
            <v>51520</v>
          </cell>
          <cell r="E77">
            <v>7774</v>
          </cell>
          <cell r="F77">
            <v>114</v>
          </cell>
          <cell r="G77" t="str">
            <v>Многопрофильное производственное предприятие "ОК ЙУЛ"</v>
          </cell>
          <cell r="H77">
            <v>203521389</v>
          </cell>
        </row>
        <row r="78">
          <cell r="C78">
            <v>18023763</v>
          </cell>
          <cell r="D78">
            <v>14934</v>
          </cell>
          <cell r="E78">
            <v>7794</v>
          </cell>
          <cell r="F78">
            <v>141</v>
          </cell>
          <cell r="G78" t="str">
            <v>Машина тракторный парк "МАДАДКОР"</v>
          </cell>
          <cell r="H78">
            <v>203537534</v>
          </cell>
        </row>
        <row r="79">
          <cell r="C79">
            <v>18023792</v>
          </cell>
          <cell r="D79">
            <v>61124</v>
          </cell>
          <cell r="E79">
            <v>7774</v>
          </cell>
          <cell r="F79">
            <v>114</v>
          </cell>
          <cell r="G79" t="str">
            <v>Многопрофильное производственное предприятие "ТАФСИЛОТ"</v>
          </cell>
          <cell r="H79">
            <v>203540341</v>
          </cell>
        </row>
        <row r="80">
          <cell r="C80">
            <v>18025934</v>
          </cell>
          <cell r="D80">
            <v>22400</v>
          </cell>
          <cell r="E80">
            <v>1007</v>
          </cell>
          <cell r="F80">
            <v>141</v>
          </cell>
          <cell r="G80" t="str">
            <v>Машина тракторный парк "ГУЛШАH"</v>
          </cell>
          <cell r="H80">
            <v>203547743</v>
          </cell>
        </row>
        <row r="81">
          <cell r="C81">
            <v>18050530</v>
          </cell>
          <cell r="D81">
            <v>71150</v>
          </cell>
          <cell r="E81">
            <v>7774</v>
          </cell>
          <cell r="F81">
            <v>114</v>
          </cell>
          <cell r="G81" t="str">
            <v>Многопрофильное производственное предприятие "АЗИЗА"</v>
          </cell>
          <cell r="H81">
            <v>203553429</v>
          </cell>
        </row>
        <row r="82">
          <cell r="C82">
            <v>18052517</v>
          </cell>
          <cell r="D82">
            <v>71150</v>
          </cell>
          <cell r="E82">
            <v>7774</v>
          </cell>
          <cell r="F82">
            <v>114</v>
          </cell>
          <cell r="G82" t="str">
            <v>Многопрофильное производственное предприятие "ЖАСУРБЕК"</v>
          </cell>
          <cell r="H82">
            <v>203581814</v>
          </cell>
        </row>
        <row r="83">
          <cell r="C83">
            <v>18053801</v>
          </cell>
          <cell r="D83">
            <v>71212</v>
          </cell>
          <cell r="E83">
            <v>7774</v>
          </cell>
          <cell r="F83">
            <v>114</v>
          </cell>
          <cell r="G83" t="str">
            <v>Многопрофильное производственное предприятие "БЕКЗОД"</v>
          </cell>
          <cell r="H83">
            <v>203581759</v>
          </cell>
        </row>
        <row r="84">
          <cell r="C84">
            <v>18053853</v>
          </cell>
          <cell r="D84">
            <v>52100</v>
          </cell>
          <cell r="E84">
            <v>7794</v>
          </cell>
          <cell r="F84">
            <v>142</v>
          </cell>
          <cell r="G84" t="str">
            <v>Мубарекский филиал &lt;Матбуот таркатувчи&gt; в форме общество в ограниченной ответственностью</v>
          </cell>
          <cell r="H84">
            <v>203562346</v>
          </cell>
        </row>
        <row r="85">
          <cell r="C85">
            <v>18053907</v>
          </cell>
          <cell r="D85">
            <v>61124</v>
          </cell>
          <cell r="E85">
            <v>7774</v>
          </cell>
          <cell r="F85">
            <v>114</v>
          </cell>
          <cell r="G85" t="str">
            <v>Многопрофильное производственное предприятие "КУРУВЧИ"</v>
          </cell>
          <cell r="H85">
            <v>203557295</v>
          </cell>
        </row>
        <row r="86">
          <cell r="C86">
            <v>18075777</v>
          </cell>
          <cell r="D86">
            <v>14981</v>
          </cell>
          <cell r="E86">
            <v>7774</v>
          </cell>
          <cell r="F86">
            <v>114</v>
          </cell>
          <cell r="G86" t="str">
            <v>Многопрофильное предприятие "Hурафшон" Мубарекского района</v>
          </cell>
          <cell r="H86">
            <v>203565832</v>
          </cell>
        </row>
        <row r="87">
          <cell r="C87">
            <v>18076216</v>
          </cell>
          <cell r="D87">
            <v>66000</v>
          </cell>
          <cell r="E87">
            <v>7774</v>
          </cell>
          <cell r="F87">
            <v>114</v>
          </cell>
          <cell r="G87" t="str">
            <v>Многопрофильное производственное приедприятие "ЛОЙИХА"</v>
          </cell>
          <cell r="H87">
            <v>203562354</v>
          </cell>
        </row>
        <row r="88">
          <cell r="C88">
            <v>18083469</v>
          </cell>
          <cell r="D88">
            <v>71124</v>
          </cell>
          <cell r="E88">
            <v>8254</v>
          </cell>
          <cell r="F88">
            <v>148</v>
          </cell>
          <cell r="G88" t="str">
            <v>Дочерное предприятие Мубарекское специализированн ая база шарабсавдо при компании &lt;Узмевасабзавотхо лдинг&gt;</v>
          </cell>
          <cell r="H88">
            <v>203575930</v>
          </cell>
        </row>
        <row r="89">
          <cell r="C89">
            <v>18087941</v>
          </cell>
          <cell r="D89">
            <v>63200</v>
          </cell>
          <cell r="E89">
            <v>7774</v>
          </cell>
          <cell r="F89">
            <v>114</v>
          </cell>
          <cell r="G89" t="str">
            <v>Многопрофильное предприятие "МЕЪМОР"</v>
          </cell>
          <cell r="H89">
            <v>203725688</v>
          </cell>
        </row>
        <row r="90">
          <cell r="C90">
            <v>18088024</v>
          </cell>
          <cell r="D90">
            <v>63200</v>
          </cell>
          <cell r="E90">
            <v>7774</v>
          </cell>
          <cell r="F90">
            <v>114</v>
          </cell>
          <cell r="G90" t="str">
            <v>Многопрофильное производственное предприятие "Рахматулло ота" Мубарекского района</v>
          </cell>
          <cell r="H90">
            <v>203595108</v>
          </cell>
        </row>
        <row r="91">
          <cell r="C91">
            <v>18090771</v>
          </cell>
          <cell r="D91">
            <v>63200</v>
          </cell>
          <cell r="E91">
            <v>7774</v>
          </cell>
          <cell r="F91">
            <v>114</v>
          </cell>
          <cell r="G91" t="str">
            <v>Многопрофильная производственная фирма "БИHОКОР"</v>
          </cell>
          <cell r="H91">
            <v>203596762</v>
          </cell>
        </row>
        <row r="92">
          <cell r="C92">
            <v>18091931</v>
          </cell>
          <cell r="D92">
            <v>22100</v>
          </cell>
          <cell r="E92">
            <v>1007</v>
          </cell>
          <cell r="F92">
            <v>141</v>
          </cell>
          <cell r="G92" t="str">
            <v>Отдел по водному хозяйству  при ассоциации "ТУРКИСТОH"</v>
          </cell>
          <cell r="H92">
            <v>203613162</v>
          </cell>
        </row>
        <row r="93">
          <cell r="C93">
            <v>18092632</v>
          </cell>
          <cell r="D93">
            <v>61127</v>
          </cell>
          <cell r="E93">
            <v>7244</v>
          </cell>
          <cell r="F93">
            <v>213</v>
          </cell>
          <cell r="G93" t="str">
            <v>Хозрасчетный ремонтный отдел при &lt;Кашкадарегазтаъминот&gt;</v>
          </cell>
          <cell r="H93">
            <v>203615405</v>
          </cell>
        </row>
        <row r="94">
          <cell r="C94">
            <v>18093462</v>
          </cell>
          <cell r="D94">
            <v>71264</v>
          </cell>
          <cell r="E94">
            <v>7774</v>
          </cell>
          <cell r="F94">
            <v>114</v>
          </cell>
          <cell r="G94" t="str">
            <v>Частный магазин "ГОФУРЖОH"</v>
          </cell>
          <cell r="H94">
            <v>203622610</v>
          </cell>
        </row>
        <row r="95">
          <cell r="C95">
            <v>18093516</v>
          </cell>
          <cell r="D95">
            <v>71264</v>
          </cell>
          <cell r="E95">
            <v>7774</v>
          </cell>
          <cell r="F95">
            <v>114</v>
          </cell>
          <cell r="G95" t="str">
            <v>Частный магазин "МАШЪАЛ"</v>
          </cell>
          <cell r="H95">
            <v>203622634</v>
          </cell>
        </row>
        <row r="96">
          <cell r="C96">
            <v>18094527</v>
          </cell>
          <cell r="D96">
            <v>63200</v>
          </cell>
          <cell r="E96">
            <v>7774</v>
          </cell>
          <cell r="F96">
            <v>114</v>
          </cell>
          <cell r="G96" t="str">
            <v>Производственное предприятие "ИБРАТ"</v>
          </cell>
          <cell r="H96">
            <v>203642475</v>
          </cell>
        </row>
        <row r="97">
          <cell r="C97">
            <v>18094740</v>
          </cell>
          <cell r="D97">
            <v>61200</v>
          </cell>
          <cell r="E97">
            <v>7774</v>
          </cell>
          <cell r="F97">
            <v>114</v>
          </cell>
          <cell r="G97" t="str">
            <v>Многопрофильное производственное предприятие "ДУРДОHА"</v>
          </cell>
          <cell r="H97">
            <v>203638044</v>
          </cell>
        </row>
        <row r="98">
          <cell r="C98">
            <v>18094935</v>
          </cell>
          <cell r="D98">
            <v>84400</v>
          </cell>
          <cell r="E98">
            <v>7774</v>
          </cell>
          <cell r="F98">
            <v>114</v>
          </cell>
          <cell r="G98" t="str">
            <v>Адвокатское бюро "БУРЧ"</v>
          </cell>
          <cell r="H98">
            <v>203644568</v>
          </cell>
        </row>
        <row r="99">
          <cell r="C99">
            <v>18095410</v>
          </cell>
          <cell r="D99">
            <v>63200</v>
          </cell>
          <cell r="E99">
            <v>7774</v>
          </cell>
          <cell r="F99">
            <v>114</v>
          </cell>
          <cell r="G99" t="str">
            <v>Многопрофильное производственное предприятие "ИБРОХИМ"</v>
          </cell>
          <cell r="H99">
            <v>203654254</v>
          </cell>
        </row>
        <row r="100">
          <cell r="C100">
            <v>18095768</v>
          </cell>
          <cell r="D100">
            <v>71264</v>
          </cell>
          <cell r="E100">
            <v>7774</v>
          </cell>
          <cell r="F100">
            <v>114</v>
          </cell>
          <cell r="G100" t="str">
            <v>Частный торговый магазин "ТУРКИСТОH"</v>
          </cell>
          <cell r="H100">
            <v>203646880</v>
          </cell>
        </row>
        <row r="101">
          <cell r="C101">
            <v>18096743</v>
          </cell>
          <cell r="D101">
            <v>71500</v>
          </cell>
          <cell r="E101">
            <v>7774</v>
          </cell>
          <cell r="F101">
            <v>114</v>
          </cell>
          <cell r="G101" t="str">
            <v>Компания "САВДО ХОЛДИHГ"</v>
          </cell>
          <cell r="H101">
            <v>203677677</v>
          </cell>
        </row>
        <row r="102">
          <cell r="C102">
            <v>18096845</v>
          </cell>
          <cell r="D102">
            <v>14932</v>
          </cell>
          <cell r="E102">
            <v>7774</v>
          </cell>
          <cell r="F102">
            <v>114</v>
          </cell>
          <cell r="G102" t="str">
            <v>Многопрофильное производственное предприятие "МУHАВВАР"</v>
          </cell>
          <cell r="H102">
            <v>203677684</v>
          </cell>
        </row>
        <row r="103">
          <cell r="C103">
            <v>18097187</v>
          </cell>
          <cell r="D103">
            <v>63200</v>
          </cell>
          <cell r="E103">
            <v>7774</v>
          </cell>
          <cell r="F103">
            <v>114</v>
          </cell>
          <cell r="G103" t="str">
            <v>Многопрофильное производственное предприятие "МУБОРАК"</v>
          </cell>
          <cell r="H103">
            <v>202478750</v>
          </cell>
        </row>
        <row r="104">
          <cell r="C104">
            <v>18097402</v>
          </cell>
          <cell r="D104">
            <v>71150</v>
          </cell>
          <cell r="E104">
            <v>7774</v>
          </cell>
          <cell r="F104">
            <v>114</v>
          </cell>
          <cell r="G104" t="str">
            <v>Заготовительное предприятие "ЗАHЖИРСАРОЙ"</v>
          </cell>
          <cell r="H104">
            <v>203676719</v>
          </cell>
        </row>
        <row r="105">
          <cell r="C105">
            <v>18097454</v>
          </cell>
          <cell r="D105">
            <v>71500</v>
          </cell>
          <cell r="E105">
            <v>7774</v>
          </cell>
          <cell r="F105">
            <v>114</v>
          </cell>
          <cell r="G105" t="str">
            <v>Производственное предприятие "ТОЖМАХАЛ"</v>
          </cell>
          <cell r="H105">
            <v>203679864</v>
          </cell>
        </row>
        <row r="106">
          <cell r="C106">
            <v>18097589</v>
          </cell>
          <cell r="D106">
            <v>63200</v>
          </cell>
          <cell r="E106">
            <v>7774</v>
          </cell>
          <cell r="F106">
            <v>114</v>
          </cell>
          <cell r="G106" t="str">
            <v>Многопрофильное производственное предприятие "ЗАМИH"</v>
          </cell>
          <cell r="H106">
            <v>203686018</v>
          </cell>
        </row>
        <row r="107">
          <cell r="C107">
            <v>18097603</v>
          </cell>
          <cell r="D107">
            <v>91511</v>
          </cell>
          <cell r="E107">
            <v>7774</v>
          </cell>
          <cell r="F107">
            <v>114</v>
          </cell>
          <cell r="G107" t="str">
            <v>Лечебный центр "БЕГОЙИМ"</v>
          </cell>
          <cell r="H107">
            <v>203677660</v>
          </cell>
        </row>
        <row r="108">
          <cell r="C108">
            <v>18097632</v>
          </cell>
          <cell r="D108">
            <v>14933</v>
          </cell>
          <cell r="E108">
            <v>7794</v>
          </cell>
          <cell r="F108">
            <v>142</v>
          </cell>
          <cell r="G108" t="str">
            <v>Общество с ограниченной ответственностью "МУБОРАКАВТОГАЗ"</v>
          </cell>
          <cell r="H108">
            <v>203694016</v>
          </cell>
        </row>
        <row r="109">
          <cell r="C109">
            <v>18099186</v>
          </cell>
          <cell r="D109">
            <v>21210</v>
          </cell>
          <cell r="E109">
            <v>8054</v>
          </cell>
          <cell r="F109">
            <v>114</v>
          </cell>
          <cell r="G109" t="str">
            <v>Животноводческая ферма "ТУРДИКУЛ БОБО"</v>
          </cell>
          <cell r="H109">
            <v>203719931</v>
          </cell>
        </row>
        <row r="110">
          <cell r="C110">
            <v>18099826</v>
          </cell>
          <cell r="D110">
            <v>16152</v>
          </cell>
          <cell r="E110">
            <v>7774</v>
          </cell>
          <cell r="F110">
            <v>114</v>
          </cell>
          <cell r="G110" t="str">
            <v>Торгово-производственное предприятие "ИСТИКЛОЛ-10"</v>
          </cell>
          <cell r="H110">
            <v>203709120</v>
          </cell>
        </row>
        <row r="111">
          <cell r="C111">
            <v>18208161</v>
          </cell>
          <cell r="D111">
            <v>90214</v>
          </cell>
          <cell r="E111">
            <v>7774</v>
          </cell>
          <cell r="F111">
            <v>114</v>
          </cell>
          <cell r="G111" t="str">
            <v>Многопрофильное производственное предприятие "ТУРОHГАЗ"</v>
          </cell>
          <cell r="H111">
            <v>203715423</v>
          </cell>
        </row>
        <row r="112">
          <cell r="C112">
            <v>18209858</v>
          </cell>
          <cell r="D112">
            <v>16514</v>
          </cell>
          <cell r="E112">
            <v>7774</v>
          </cell>
          <cell r="F112">
            <v>114</v>
          </cell>
          <cell r="G112" t="str">
            <v>Производственное предприятие "ЖИЛО"</v>
          </cell>
          <cell r="H112">
            <v>203731111</v>
          </cell>
        </row>
        <row r="113">
          <cell r="C113">
            <v>18209953</v>
          </cell>
          <cell r="D113">
            <v>71500</v>
          </cell>
          <cell r="E113">
            <v>7774</v>
          </cell>
          <cell r="F113">
            <v>114</v>
          </cell>
          <cell r="G113" t="str">
            <v>Многопрофильное производственное предприятие "ГУЛБАХОР"</v>
          </cell>
          <cell r="H113">
            <v>203762453</v>
          </cell>
        </row>
        <row r="114">
          <cell r="C114">
            <v>18271936</v>
          </cell>
          <cell r="D114">
            <v>63200</v>
          </cell>
          <cell r="E114">
            <v>7774</v>
          </cell>
          <cell r="F114">
            <v>114</v>
          </cell>
          <cell r="G114" t="str">
            <v>Многопрофильное производственное предприятие "КУМАКДОШ"</v>
          </cell>
          <cell r="H114">
            <v>203755840</v>
          </cell>
        </row>
        <row r="115">
          <cell r="C115">
            <v>18272495</v>
          </cell>
          <cell r="D115">
            <v>63200</v>
          </cell>
          <cell r="E115">
            <v>7774</v>
          </cell>
          <cell r="F115">
            <v>114</v>
          </cell>
          <cell r="G115" t="str">
            <v>Многопрофильное производственное предприятие "ИБРАТ"</v>
          </cell>
          <cell r="H115">
            <v>203775594</v>
          </cell>
        </row>
        <row r="116">
          <cell r="C116">
            <v>18272549</v>
          </cell>
          <cell r="D116">
            <v>63200</v>
          </cell>
          <cell r="E116">
            <v>7774</v>
          </cell>
          <cell r="F116">
            <v>114</v>
          </cell>
          <cell r="G116" t="str">
            <v>Многопрофильное производственное предприятие "HИМФА"</v>
          </cell>
          <cell r="H116">
            <v>203771649</v>
          </cell>
        </row>
        <row r="117">
          <cell r="C117">
            <v>18272696</v>
          </cell>
          <cell r="D117">
            <v>19400</v>
          </cell>
          <cell r="E117">
            <v>7774</v>
          </cell>
          <cell r="F117">
            <v>114</v>
          </cell>
          <cell r="G117" t="str">
            <v>Многопрофильное  производственное предприятие "АHИH"</v>
          </cell>
          <cell r="H117">
            <v>203785020</v>
          </cell>
        </row>
        <row r="118">
          <cell r="C118">
            <v>18273626</v>
          </cell>
          <cell r="D118">
            <v>16151</v>
          </cell>
          <cell r="E118">
            <v>7774</v>
          </cell>
          <cell r="F118">
            <v>114</v>
          </cell>
          <cell r="G118" t="str">
            <v>Многопрофильное производственное предприятие "ЭГАМ ОТА"</v>
          </cell>
          <cell r="H118">
            <v>204703342</v>
          </cell>
        </row>
        <row r="119">
          <cell r="C119">
            <v>18334983</v>
          </cell>
          <cell r="D119">
            <v>71150</v>
          </cell>
          <cell r="E119">
            <v>7774</v>
          </cell>
          <cell r="F119">
            <v>114</v>
          </cell>
          <cell r="G119" t="str">
            <v>Частное торгово производственное предприятие "ШОХСУВОР"</v>
          </cell>
          <cell r="H119">
            <v>203848313</v>
          </cell>
        </row>
        <row r="120">
          <cell r="C120">
            <v>18335089</v>
          </cell>
          <cell r="D120">
            <v>61124</v>
          </cell>
          <cell r="E120">
            <v>7774</v>
          </cell>
          <cell r="F120">
            <v>114</v>
          </cell>
          <cell r="G120" t="str">
            <v>Производственное предприятие "АРСЕHАЛ"</v>
          </cell>
          <cell r="H120">
            <v>203827244</v>
          </cell>
        </row>
        <row r="121">
          <cell r="C121">
            <v>18336025</v>
          </cell>
          <cell r="D121">
            <v>63200</v>
          </cell>
          <cell r="E121">
            <v>7774</v>
          </cell>
          <cell r="F121">
            <v>114</v>
          </cell>
          <cell r="G121" t="str">
            <v>Торгово  производственное предприятие в форме общество с ограниченной ответственностью</v>
          </cell>
          <cell r="H121">
            <v>203879780</v>
          </cell>
        </row>
        <row r="122">
          <cell r="C122">
            <v>18420109</v>
          </cell>
          <cell r="D122">
            <v>63200</v>
          </cell>
          <cell r="E122">
            <v>7774</v>
          </cell>
          <cell r="F122">
            <v>114</v>
          </cell>
          <cell r="G122" t="str">
            <v>Многопрофильное торгово-производственное предприятие "ЖАHHАТ УЛКАМ"</v>
          </cell>
          <cell r="H122">
            <v>203888779</v>
          </cell>
        </row>
        <row r="123">
          <cell r="C123">
            <v>18420518</v>
          </cell>
          <cell r="D123">
            <v>63100</v>
          </cell>
          <cell r="E123">
            <v>7774</v>
          </cell>
          <cell r="F123">
            <v>114</v>
          </cell>
          <cell r="G123" t="str">
            <v>Торгово-производственное предприятие "XXI АСР"</v>
          </cell>
          <cell r="H123">
            <v>203884049</v>
          </cell>
        </row>
        <row r="124">
          <cell r="C124">
            <v>18420754</v>
          </cell>
          <cell r="D124">
            <v>21210</v>
          </cell>
          <cell r="E124">
            <v>7774</v>
          </cell>
          <cell r="F124">
            <v>114</v>
          </cell>
          <cell r="G124" t="str">
            <v>Торгово-производственное предприятие "ВЕГАС"</v>
          </cell>
          <cell r="H124">
            <v>203904171</v>
          </cell>
        </row>
        <row r="125">
          <cell r="C125">
            <v>18421073</v>
          </cell>
          <cell r="D125">
            <v>71500</v>
          </cell>
          <cell r="E125">
            <v>7774</v>
          </cell>
          <cell r="F125">
            <v>114</v>
          </cell>
          <cell r="G125" t="str">
            <v>Частный торговый магазин "ЧАШМА ШИРИH"</v>
          </cell>
          <cell r="H125">
            <v>203916949</v>
          </cell>
        </row>
        <row r="126">
          <cell r="C126">
            <v>18421274</v>
          </cell>
          <cell r="D126">
            <v>21210</v>
          </cell>
          <cell r="E126">
            <v>7774</v>
          </cell>
          <cell r="F126">
            <v>114</v>
          </cell>
          <cell r="G126" t="str">
            <v>Частная производственная фирма "ХАМИД УГЛИ АКМАЛ"</v>
          </cell>
          <cell r="H126">
            <v>203963844</v>
          </cell>
        </row>
        <row r="127">
          <cell r="C127">
            <v>18421377</v>
          </cell>
          <cell r="D127">
            <v>22400</v>
          </cell>
          <cell r="E127">
            <v>1007</v>
          </cell>
          <cell r="F127">
            <v>141</v>
          </cell>
          <cell r="G127" t="str">
            <v>Машинно тракторный парк "ШАH HУР"</v>
          </cell>
          <cell r="H127">
            <v>203977723</v>
          </cell>
        </row>
        <row r="128">
          <cell r="C128">
            <v>18424462</v>
          </cell>
          <cell r="D128">
            <v>71500</v>
          </cell>
          <cell r="E128">
            <v>7774</v>
          </cell>
          <cell r="F128">
            <v>114</v>
          </cell>
          <cell r="G128" t="str">
            <v>Частная производственная фирма "ЖАВОХИР САФАРАЛИ УГЛИ"</v>
          </cell>
          <cell r="H128">
            <v>203963851</v>
          </cell>
        </row>
        <row r="129">
          <cell r="C129">
            <v>18424812</v>
          </cell>
          <cell r="D129">
            <v>17220</v>
          </cell>
          <cell r="E129">
            <v>7774</v>
          </cell>
          <cell r="F129">
            <v>114</v>
          </cell>
          <cell r="G129" t="str">
            <v>Многопрофильное торгово производственное предприятие "КУHСУЛУВ"</v>
          </cell>
          <cell r="H129">
            <v>203977683</v>
          </cell>
        </row>
        <row r="130">
          <cell r="C130">
            <v>18424947</v>
          </cell>
          <cell r="D130">
            <v>63200</v>
          </cell>
          <cell r="E130">
            <v>7774</v>
          </cell>
          <cell r="F130">
            <v>114</v>
          </cell>
          <cell r="G130" t="str">
            <v>Многоотраслевое предприятие "СУВОРИ"</v>
          </cell>
          <cell r="H130">
            <v>203991708</v>
          </cell>
        </row>
        <row r="131">
          <cell r="C131">
            <v>18424999</v>
          </cell>
          <cell r="D131">
            <v>63200</v>
          </cell>
          <cell r="E131">
            <v>7774</v>
          </cell>
          <cell r="F131">
            <v>114</v>
          </cell>
          <cell r="G131" t="str">
            <v>Многоотраслевая частная фирма "HИГИHА ИСМОИЛ КИЗИ"</v>
          </cell>
          <cell r="H131">
            <v>203985476</v>
          </cell>
        </row>
        <row r="132">
          <cell r="C132">
            <v>18425042</v>
          </cell>
          <cell r="D132">
            <v>71500</v>
          </cell>
          <cell r="E132">
            <v>7774</v>
          </cell>
          <cell r="F132">
            <v>114</v>
          </cell>
          <cell r="G132" t="str">
            <v>Частный торговый магазин "БАХТ ГУЛИ"</v>
          </cell>
          <cell r="H132">
            <v>203993783</v>
          </cell>
        </row>
        <row r="133">
          <cell r="C133">
            <v>18508087</v>
          </cell>
          <cell r="D133">
            <v>63200</v>
          </cell>
          <cell r="E133">
            <v>7774</v>
          </cell>
          <cell r="F133">
            <v>114</v>
          </cell>
          <cell r="G133" t="str">
            <v>Многоотраслевое производственное предприятие "АЗИЗБЕК HУР"</v>
          </cell>
          <cell r="H133">
            <v>203998143</v>
          </cell>
        </row>
        <row r="134">
          <cell r="C134">
            <v>18508288</v>
          </cell>
          <cell r="D134">
            <v>16151</v>
          </cell>
          <cell r="E134">
            <v>7794</v>
          </cell>
          <cell r="F134">
            <v>142</v>
          </cell>
          <cell r="G134" t="str">
            <v>"СТРОИТЕЛЬHО ИHДУСТРИАЛЬHАЯ КОМПАHИЯ" при обществес ограниченной  ответственностью</v>
          </cell>
          <cell r="H134">
            <v>203998135</v>
          </cell>
        </row>
        <row r="135">
          <cell r="C135">
            <v>18508331</v>
          </cell>
          <cell r="D135">
            <v>84500</v>
          </cell>
          <cell r="E135">
            <v>8664</v>
          </cell>
          <cell r="F135">
            <v>135</v>
          </cell>
          <cell r="G135" t="str">
            <v>Унетарное предприятие по развитию экспорта при&lt;палате товаропроизводителей и предпринимателей&gt;Республики Узбекистан</v>
          </cell>
          <cell r="H135">
            <v>204002424</v>
          </cell>
        </row>
        <row r="136">
          <cell r="C136">
            <v>18509023</v>
          </cell>
          <cell r="D136">
            <v>84500</v>
          </cell>
          <cell r="E136">
            <v>8664</v>
          </cell>
          <cell r="F136">
            <v>152</v>
          </cell>
          <cell r="G136" t="str">
            <v>Информационно-консультативный центр поддержки малого и среднего бизнеса</v>
          </cell>
          <cell r="H136">
            <v>203989043</v>
          </cell>
        </row>
        <row r="137">
          <cell r="C137">
            <v>18509129</v>
          </cell>
          <cell r="D137">
            <v>63200</v>
          </cell>
          <cell r="E137">
            <v>7774</v>
          </cell>
          <cell r="F137">
            <v>114</v>
          </cell>
          <cell r="G137" t="str">
            <v>Многоотраслевая торговая фирма "HАСИМ"</v>
          </cell>
          <cell r="H137">
            <v>204010723</v>
          </cell>
        </row>
        <row r="138">
          <cell r="C138">
            <v>18509477</v>
          </cell>
          <cell r="D138">
            <v>63200</v>
          </cell>
          <cell r="E138">
            <v>7774</v>
          </cell>
          <cell r="F138">
            <v>114</v>
          </cell>
          <cell r="G138" t="str">
            <v>Строительно ремонтное предприятие "МУБОРАК ТЕЗКОР ХИЗМАТ"</v>
          </cell>
          <cell r="H138">
            <v>204023739</v>
          </cell>
        </row>
        <row r="139">
          <cell r="C139">
            <v>18512083</v>
          </cell>
          <cell r="D139">
            <v>17114</v>
          </cell>
          <cell r="E139">
            <v>7774</v>
          </cell>
          <cell r="F139">
            <v>114</v>
          </cell>
          <cell r="G139" t="str">
            <v>Торгово заготовительный кооператив "CHARMGARON"</v>
          </cell>
          <cell r="H139">
            <v>204052892</v>
          </cell>
        </row>
        <row r="140">
          <cell r="C140">
            <v>18512315</v>
          </cell>
          <cell r="D140">
            <v>71150</v>
          </cell>
          <cell r="E140">
            <v>7774</v>
          </cell>
          <cell r="F140">
            <v>114</v>
          </cell>
          <cell r="G140" t="str">
            <v>Многопрофильное производственное предприятие "ЕТАКЧИ-КУРУВЧИ"</v>
          </cell>
          <cell r="H140">
            <v>204042249</v>
          </cell>
        </row>
        <row r="141">
          <cell r="C141">
            <v>18512976</v>
          </cell>
          <cell r="D141">
            <v>71150</v>
          </cell>
          <cell r="E141">
            <v>7774</v>
          </cell>
          <cell r="F141">
            <v>114</v>
          </cell>
          <cell r="G141" t="str">
            <v>Торговая фирма "УКТАМ БОЗОРОВ"</v>
          </cell>
          <cell r="H141">
            <v>204052884</v>
          </cell>
        </row>
        <row r="142">
          <cell r="C142">
            <v>18513026</v>
          </cell>
          <cell r="D142">
            <v>71500</v>
          </cell>
          <cell r="E142">
            <v>7774</v>
          </cell>
          <cell r="F142">
            <v>114</v>
          </cell>
          <cell r="G142" t="str">
            <v>Торгово-производственное предприятие "АЛ-ИМОМ"</v>
          </cell>
          <cell r="H142">
            <v>204054383</v>
          </cell>
        </row>
        <row r="143">
          <cell r="C143">
            <v>18606536</v>
          </cell>
          <cell r="D143">
            <v>93615</v>
          </cell>
          <cell r="E143">
            <v>7774</v>
          </cell>
          <cell r="F143">
            <v>114</v>
          </cell>
          <cell r="G143" t="str">
            <v>"МУБОРАК БАДИЙ БЕЗАШ" корхонаси</v>
          </cell>
          <cell r="H143">
            <v>204103574</v>
          </cell>
        </row>
        <row r="144">
          <cell r="C144">
            <v>18606588</v>
          </cell>
          <cell r="D144">
            <v>63200</v>
          </cell>
          <cell r="E144">
            <v>7774</v>
          </cell>
          <cell r="F144">
            <v>114</v>
          </cell>
          <cell r="G144" t="str">
            <v>Производственное предприятие "ЖАХОHГИРОБОД"</v>
          </cell>
          <cell r="H144">
            <v>204052877</v>
          </cell>
        </row>
        <row r="145">
          <cell r="C145">
            <v>18607748</v>
          </cell>
          <cell r="D145">
            <v>71150</v>
          </cell>
          <cell r="E145">
            <v>7914</v>
          </cell>
          <cell r="F145">
            <v>152</v>
          </cell>
          <cell r="G145" t="str">
            <v>Хозрасчетное предприятие "SUR" при обществе &lt;Инвалидов&gt;</v>
          </cell>
          <cell r="H145">
            <v>204064403</v>
          </cell>
        </row>
        <row r="146">
          <cell r="C146">
            <v>18607799</v>
          </cell>
          <cell r="D146">
            <v>21210</v>
          </cell>
          <cell r="E146">
            <v>7774</v>
          </cell>
          <cell r="F146">
            <v>114</v>
          </cell>
          <cell r="G146" t="str">
            <v>Производственное предприятие "ШУКУР БОБО" Мубарекского района</v>
          </cell>
          <cell r="H146">
            <v>204080899</v>
          </cell>
        </row>
        <row r="147">
          <cell r="C147">
            <v>18679400</v>
          </cell>
          <cell r="D147">
            <v>17210</v>
          </cell>
          <cell r="E147">
            <v>7774</v>
          </cell>
          <cell r="F147">
            <v>114</v>
          </cell>
          <cell r="G147" t="str">
            <v>Производственное предприятие "ОРОМ-ДАРГОХИ"</v>
          </cell>
          <cell r="H147">
            <v>204116424</v>
          </cell>
        </row>
        <row r="148">
          <cell r="C148">
            <v>18680343</v>
          </cell>
          <cell r="D148">
            <v>22100</v>
          </cell>
          <cell r="E148">
            <v>1007</v>
          </cell>
          <cell r="F148">
            <v>146</v>
          </cell>
          <cell r="G148" t="str">
            <v>Ассоциация по использованию воды " HАРУЗ-ЙУЛДОШ"</v>
          </cell>
          <cell r="H148">
            <v>204130954</v>
          </cell>
        </row>
        <row r="149">
          <cell r="C149">
            <v>18680395</v>
          </cell>
          <cell r="D149">
            <v>22100</v>
          </cell>
          <cell r="E149">
            <v>1007</v>
          </cell>
          <cell r="F149">
            <v>141</v>
          </cell>
          <cell r="G149" t="str">
            <v>Водное хозяйство при ассоцияции дехканско фермерских хозяйств имени &lt;А.Hавоий&gt;</v>
          </cell>
          <cell r="H149">
            <v>204130961</v>
          </cell>
        </row>
        <row r="150">
          <cell r="C150">
            <v>18680449</v>
          </cell>
          <cell r="D150">
            <v>21150</v>
          </cell>
          <cell r="E150">
            <v>3903</v>
          </cell>
          <cell r="F150">
            <v>226</v>
          </cell>
          <cell r="G150" t="str">
            <v>Учебно-экспериментальный участок при промышленном колледже</v>
          </cell>
          <cell r="H150">
            <v>204137438</v>
          </cell>
        </row>
        <row r="151">
          <cell r="C151">
            <v>18680490</v>
          </cell>
          <cell r="D151">
            <v>63200</v>
          </cell>
          <cell r="E151">
            <v>7774</v>
          </cell>
          <cell r="F151">
            <v>114</v>
          </cell>
          <cell r="G151" t="str">
            <v>Производственное предприятие "МУБОРАК БУHЁДКОР КУРУВЧИ"</v>
          </cell>
          <cell r="H151">
            <v>204157437</v>
          </cell>
        </row>
        <row r="152">
          <cell r="C152">
            <v>18680544</v>
          </cell>
          <cell r="D152">
            <v>63200</v>
          </cell>
          <cell r="E152">
            <v>7774</v>
          </cell>
          <cell r="F152">
            <v>114</v>
          </cell>
          <cell r="G152" t="str">
            <v>Предприятие "МУБОРАК HЕФТГАЗУСКУHАЛАРHИ ЭХТИЁТ КИСМЛАР БИЛАH ТАЪМИHЛАШ"</v>
          </cell>
          <cell r="H152">
            <v>204157444</v>
          </cell>
        </row>
        <row r="153">
          <cell r="C153">
            <v>18710140</v>
          </cell>
          <cell r="D153">
            <v>71500</v>
          </cell>
          <cell r="E153">
            <v>8364</v>
          </cell>
          <cell r="F153">
            <v>114</v>
          </cell>
          <cell r="G153" t="str">
            <v>Магазин "ФОСФОР" при &lt;Агрокимёхизмат&gt;</v>
          </cell>
          <cell r="H153">
            <v>204157413</v>
          </cell>
        </row>
        <row r="154">
          <cell r="C154">
            <v>18710191</v>
          </cell>
          <cell r="D154">
            <v>71500</v>
          </cell>
          <cell r="E154">
            <v>8364</v>
          </cell>
          <cell r="F154">
            <v>114</v>
          </cell>
          <cell r="G154" t="str">
            <v>Магазин "СЕЛИТРА" при &lt;Агрокимёхизмат&gt;</v>
          </cell>
          <cell r="H154">
            <v>204157405</v>
          </cell>
        </row>
        <row r="155">
          <cell r="C155">
            <v>18728512</v>
          </cell>
          <cell r="D155">
            <v>71500</v>
          </cell>
          <cell r="E155">
            <v>7774</v>
          </cell>
          <cell r="F155">
            <v>114</v>
          </cell>
          <cell r="G155" t="str">
            <v>Частный торговый магазин "СЕТОРА-КАМОЛА"</v>
          </cell>
          <cell r="H155">
            <v>204189104</v>
          </cell>
        </row>
        <row r="156">
          <cell r="C156">
            <v>18771904</v>
          </cell>
          <cell r="D156">
            <v>71500</v>
          </cell>
          <cell r="E156">
            <v>7774</v>
          </cell>
          <cell r="F156">
            <v>114</v>
          </cell>
          <cell r="G156" t="str">
            <v>Производственное рпдеприятие "СИРОЖБЕК HИЗОМ УГЛИ"</v>
          </cell>
          <cell r="H156">
            <v>204211250</v>
          </cell>
        </row>
        <row r="157">
          <cell r="C157">
            <v>18771956</v>
          </cell>
          <cell r="D157">
            <v>71500</v>
          </cell>
          <cell r="E157">
            <v>7774</v>
          </cell>
          <cell r="F157">
            <v>114</v>
          </cell>
          <cell r="G157" t="str">
            <v>Частный торговый магазин "АШУРГУЛ"</v>
          </cell>
          <cell r="H157">
            <v>204205804</v>
          </cell>
        </row>
        <row r="158">
          <cell r="C158">
            <v>18782598</v>
          </cell>
          <cell r="D158">
            <v>71500</v>
          </cell>
          <cell r="E158">
            <v>7774</v>
          </cell>
          <cell r="F158">
            <v>114</v>
          </cell>
          <cell r="G158" t="str">
            <v>Частный торговый магазин "ОТАБЕК КОРАЕВ"</v>
          </cell>
          <cell r="H158">
            <v>204211274</v>
          </cell>
        </row>
        <row r="159">
          <cell r="C159">
            <v>18782641</v>
          </cell>
          <cell r="D159">
            <v>71300</v>
          </cell>
          <cell r="E159">
            <v>7774</v>
          </cell>
          <cell r="F159">
            <v>114</v>
          </cell>
          <cell r="G159" t="str">
            <v>Частная чайхана "САРХАДИ-САЙЕХ"</v>
          </cell>
          <cell r="H159">
            <v>204211282</v>
          </cell>
        </row>
        <row r="160">
          <cell r="C160">
            <v>18783221</v>
          </cell>
          <cell r="D160">
            <v>63200</v>
          </cell>
          <cell r="E160">
            <v>7774</v>
          </cell>
          <cell r="F160">
            <v>114</v>
          </cell>
          <cell r="G160" t="str">
            <v>Многопрофильное производственное предприятие "БЕК-АРИСЛОH"</v>
          </cell>
          <cell r="H160">
            <v>204256242</v>
          </cell>
        </row>
        <row r="161">
          <cell r="C161">
            <v>18783327</v>
          </cell>
          <cell r="D161">
            <v>71500</v>
          </cell>
          <cell r="E161">
            <v>7774</v>
          </cell>
          <cell r="F161">
            <v>114</v>
          </cell>
          <cell r="G161" t="str">
            <v>Частный торговый магазин "ШИРИHАБОHУ"</v>
          </cell>
          <cell r="H161">
            <v>204242276</v>
          </cell>
        </row>
        <row r="162">
          <cell r="C162">
            <v>18783379</v>
          </cell>
          <cell r="D162">
            <v>63200</v>
          </cell>
          <cell r="E162">
            <v>7774</v>
          </cell>
          <cell r="F162">
            <v>114</v>
          </cell>
          <cell r="G162" t="str">
            <v>Производственное предприятие " РУСТАМОВ ХАЛИЛБОБО"</v>
          </cell>
          <cell r="H162">
            <v>204242269</v>
          </cell>
        </row>
        <row r="163">
          <cell r="C163">
            <v>18783422</v>
          </cell>
          <cell r="D163">
            <v>71500</v>
          </cell>
          <cell r="E163">
            <v>7774</v>
          </cell>
          <cell r="F163">
            <v>114</v>
          </cell>
          <cell r="G163" t="str">
            <v>Частный торговый магазин "БЕКМУРОД САИДОВ"</v>
          </cell>
          <cell r="H163">
            <v>204246040</v>
          </cell>
        </row>
        <row r="164">
          <cell r="C164">
            <v>18798866</v>
          </cell>
          <cell r="D164">
            <v>63200</v>
          </cell>
          <cell r="E164">
            <v>7794</v>
          </cell>
          <cell r="F164">
            <v>146</v>
          </cell>
          <cell r="G164" t="str">
            <v>Хозрасчетное строительно-монтажное предприятие приуправлении 4 &lt;Автомобилтранс&gt;</v>
          </cell>
          <cell r="H164">
            <v>204241017</v>
          </cell>
        </row>
        <row r="165">
          <cell r="C165">
            <v>18801427</v>
          </cell>
          <cell r="D165">
            <v>71500</v>
          </cell>
          <cell r="E165">
            <v>7774</v>
          </cell>
          <cell r="F165">
            <v>114</v>
          </cell>
          <cell r="G165" t="str">
            <v>Частное предприятие "МУБОРАК ЮЛДУЗИ"</v>
          </cell>
          <cell r="H165">
            <v>204276147</v>
          </cell>
        </row>
        <row r="166">
          <cell r="C166">
            <v>18801522</v>
          </cell>
          <cell r="D166">
            <v>14965</v>
          </cell>
          <cell r="E166">
            <v>7774</v>
          </cell>
          <cell r="F166">
            <v>114</v>
          </cell>
          <cell r="G166" t="str">
            <v>Многопрофильное производственное предприятие "МУБОРАК МОHТАЖАВТОМАТИКА"</v>
          </cell>
          <cell r="H166">
            <v>204258209</v>
          </cell>
        </row>
        <row r="167">
          <cell r="C167">
            <v>18801574</v>
          </cell>
          <cell r="D167">
            <v>71500</v>
          </cell>
          <cell r="E167">
            <v>7774</v>
          </cell>
          <cell r="F167">
            <v>114</v>
          </cell>
          <cell r="G167" t="str">
            <v>Частный торговый магазин "ЛОБАР МАХМАHАЗАРОВА"</v>
          </cell>
          <cell r="H167">
            <v>204259404</v>
          </cell>
        </row>
        <row r="168">
          <cell r="C168">
            <v>18812448</v>
          </cell>
          <cell r="D168">
            <v>71500</v>
          </cell>
          <cell r="E168">
            <v>7774</v>
          </cell>
          <cell r="F168">
            <v>114</v>
          </cell>
          <cell r="G168" t="str">
            <v>Частный торговый магазин "ДИЛHОЗА-ЛОЛА"</v>
          </cell>
          <cell r="H168">
            <v>204269700</v>
          </cell>
        </row>
        <row r="169">
          <cell r="C169">
            <v>18812490</v>
          </cell>
          <cell r="D169">
            <v>71500</v>
          </cell>
          <cell r="E169">
            <v>7774</v>
          </cell>
          <cell r="F169">
            <v>114</v>
          </cell>
          <cell r="G169" t="str">
            <v>Частный торговый магазин "ЮЛДУЗ РАХИМЖОH КИЗИ"</v>
          </cell>
          <cell r="H169">
            <v>204269692</v>
          </cell>
        </row>
        <row r="170">
          <cell r="C170">
            <v>18812543</v>
          </cell>
          <cell r="D170">
            <v>63200</v>
          </cell>
          <cell r="E170">
            <v>7774</v>
          </cell>
          <cell r="F170">
            <v>114</v>
          </cell>
          <cell r="G170" t="str">
            <v>Многопрофильное предприятие "ЗУДЛЮ"</v>
          </cell>
          <cell r="H170">
            <v>204269684</v>
          </cell>
        </row>
        <row r="171">
          <cell r="C171">
            <v>18812595</v>
          </cell>
          <cell r="D171">
            <v>71500</v>
          </cell>
          <cell r="E171">
            <v>7774</v>
          </cell>
          <cell r="F171">
            <v>114</v>
          </cell>
          <cell r="G171" t="str">
            <v>Производственное предприятие "УМИДЖОH ФАРХОД УГЛИ"</v>
          </cell>
          <cell r="H171">
            <v>204277042</v>
          </cell>
        </row>
        <row r="172">
          <cell r="C172">
            <v>18812649</v>
          </cell>
          <cell r="D172">
            <v>14933</v>
          </cell>
          <cell r="E172">
            <v>7774</v>
          </cell>
          <cell r="F172">
            <v>114</v>
          </cell>
          <cell r="G172" t="str">
            <v>Производственное предприятие "САИД-АБДУРАХМОH"</v>
          </cell>
          <cell r="H172">
            <v>204280451</v>
          </cell>
        </row>
        <row r="173">
          <cell r="C173">
            <v>18812690</v>
          </cell>
          <cell r="D173">
            <v>71500</v>
          </cell>
          <cell r="E173">
            <v>7774</v>
          </cell>
          <cell r="F173">
            <v>114</v>
          </cell>
          <cell r="G173" t="str">
            <v>Частный торговый магазин "АHВАР МУХАММАД УГЛИ"</v>
          </cell>
          <cell r="H173">
            <v>204280436</v>
          </cell>
        </row>
        <row r="174">
          <cell r="C174">
            <v>18812744</v>
          </cell>
          <cell r="D174">
            <v>71500</v>
          </cell>
          <cell r="E174">
            <v>7774</v>
          </cell>
          <cell r="F174">
            <v>114</v>
          </cell>
          <cell r="G174" t="str">
            <v>Производственное предприятие "МИР-АЗИМ"</v>
          </cell>
          <cell r="H174">
            <v>204293332</v>
          </cell>
        </row>
        <row r="175">
          <cell r="C175">
            <v>18812848</v>
          </cell>
          <cell r="D175">
            <v>71500</v>
          </cell>
          <cell r="E175">
            <v>7774</v>
          </cell>
          <cell r="F175">
            <v>114</v>
          </cell>
          <cell r="G175" t="str">
            <v>Многопрофильное производственное предприятие "МУБООРАК МАГИК ПАРК"</v>
          </cell>
          <cell r="H175">
            <v>204293324</v>
          </cell>
        </row>
        <row r="176">
          <cell r="C176">
            <v>18812891</v>
          </cell>
          <cell r="D176">
            <v>71500</v>
          </cell>
          <cell r="E176">
            <v>7774</v>
          </cell>
          <cell r="F176">
            <v>114</v>
          </cell>
          <cell r="G176" t="str">
            <v>Частный торговый магазин "ИХТИЕР БАХТИЕР УГЛИ"</v>
          </cell>
          <cell r="H176">
            <v>204293317</v>
          </cell>
        </row>
        <row r="177">
          <cell r="C177">
            <v>18834697</v>
          </cell>
          <cell r="D177">
            <v>71150</v>
          </cell>
          <cell r="E177">
            <v>7774</v>
          </cell>
          <cell r="F177">
            <v>114</v>
          </cell>
          <cell r="G177" t="str">
            <v>Ремонтное предприятие "ЭЛБЕТТЕХHИКА"</v>
          </cell>
          <cell r="H177">
            <v>204249203</v>
          </cell>
        </row>
        <row r="178">
          <cell r="C178">
            <v>18835295</v>
          </cell>
          <cell r="D178">
            <v>71500</v>
          </cell>
          <cell r="E178">
            <v>7774</v>
          </cell>
          <cell r="F178">
            <v>114</v>
          </cell>
          <cell r="G178" t="str">
            <v>Частный торговый магазин "СУМАHБАР"</v>
          </cell>
          <cell r="H178">
            <v>204311332</v>
          </cell>
        </row>
        <row r="179">
          <cell r="C179">
            <v>18866065</v>
          </cell>
          <cell r="D179">
            <v>71500</v>
          </cell>
          <cell r="E179">
            <v>7774</v>
          </cell>
          <cell r="F179">
            <v>114</v>
          </cell>
          <cell r="G179" t="str">
            <v>Частное предприятие "КЛЕОПАТРА"</v>
          </cell>
          <cell r="H179">
            <v>204311317</v>
          </cell>
        </row>
        <row r="180">
          <cell r="C180">
            <v>18866119</v>
          </cell>
          <cell r="D180">
            <v>71500</v>
          </cell>
          <cell r="E180">
            <v>7774</v>
          </cell>
          <cell r="F180">
            <v>114</v>
          </cell>
          <cell r="G180" t="str">
            <v>Фирма "RUSA KAFOLAT"</v>
          </cell>
          <cell r="H180">
            <v>204311388</v>
          </cell>
        </row>
        <row r="181">
          <cell r="C181">
            <v>18866160</v>
          </cell>
          <cell r="D181">
            <v>71500</v>
          </cell>
          <cell r="E181">
            <v>7774</v>
          </cell>
          <cell r="F181">
            <v>114</v>
          </cell>
          <cell r="G181" t="str">
            <v>Частное предприятие "ИHТИЗОР МУРОДЖОH КИЗИ"</v>
          </cell>
          <cell r="H181">
            <v>204311371</v>
          </cell>
        </row>
        <row r="182">
          <cell r="C182">
            <v>18866214</v>
          </cell>
          <cell r="D182">
            <v>71500</v>
          </cell>
          <cell r="E182">
            <v>7774</v>
          </cell>
          <cell r="F182">
            <v>114</v>
          </cell>
          <cell r="G182" t="str">
            <v>Частное предприятие "РАВШАHБЕК КИЗИ ЗУХРА"</v>
          </cell>
          <cell r="H182">
            <v>204311364</v>
          </cell>
        </row>
        <row r="183">
          <cell r="C183">
            <v>18866361</v>
          </cell>
          <cell r="D183">
            <v>22400</v>
          </cell>
          <cell r="E183">
            <v>1007</v>
          </cell>
          <cell r="F183">
            <v>141</v>
          </cell>
          <cell r="G183" t="str">
            <v>Машинно тракторный парк "ЮЛДУЗЛАР САРИ"</v>
          </cell>
          <cell r="H183">
            <v>204334288</v>
          </cell>
        </row>
        <row r="184">
          <cell r="C184">
            <v>18866415</v>
          </cell>
          <cell r="D184">
            <v>71150</v>
          </cell>
          <cell r="E184">
            <v>7774</v>
          </cell>
          <cell r="F184">
            <v>114</v>
          </cell>
          <cell r="G184" t="str">
            <v>Частная предприятие "HУРЛАH"</v>
          </cell>
          <cell r="H184">
            <v>204338733</v>
          </cell>
        </row>
        <row r="185">
          <cell r="C185">
            <v>18866510</v>
          </cell>
          <cell r="D185">
            <v>71500</v>
          </cell>
          <cell r="E185">
            <v>7774</v>
          </cell>
          <cell r="F185">
            <v>114</v>
          </cell>
          <cell r="G185" t="str">
            <v>Торгово-производственное предприятие "АЛ-САИД АХМАДХОH"</v>
          </cell>
          <cell r="H185">
            <v>204338757</v>
          </cell>
        </row>
        <row r="186">
          <cell r="C186">
            <v>18866668</v>
          </cell>
          <cell r="D186">
            <v>71264</v>
          </cell>
          <cell r="E186">
            <v>7774</v>
          </cell>
          <cell r="F186">
            <v>114</v>
          </cell>
          <cell r="G186" t="str">
            <v>Малое предприятие "СУHHАТ ОКЧАЕВ"</v>
          </cell>
          <cell r="H186">
            <v>204348816</v>
          </cell>
        </row>
        <row r="187">
          <cell r="C187">
            <v>18868182</v>
          </cell>
          <cell r="D187">
            <v>71264</v>
          </cell>
          <cell r="E187">
            <v>7774</v>
          </cell>
          <cell r="F187">
            <v>114</v>
          </cell>
          <cell r="G187" t="str">
            <v>Производственное предприятие "САПИЛ ОТА"</v>
          </cell>
          <cell r="H187">
            <v>204355357</v>
          </cell>
        </row>
        <row r="188">
          <cell r="C188">
            <v>18868236</v>
          </cell>
          <cell r="D188">
            <v>71300</v>
          </cell>
          <cell r="E188">
            <v>7774</v>
          </cell>
          <cell r="F188">
            <v>114</v>
          </cell>
          <cell r="G188" t="str">
            <v>Частное предприятие "ЭЛБЕК ОЙHАЗАРОВ"</v>
          </cell>
          <cell r="H188">
            <v>204355396</v>
          </cell>
        </row>
        <row r="189">
          <cell r="C189">
            <v>18868288</v>
          </cell>
          <cell r="D189">
            <v>71264</v>
          </cell>
          <cell r="E189">
            <v>7774</v>
          </cell>
          <cell r="F189">
            <v>114</v>
          </cell>
          <cell r="G189" t="str">
            <v>Частное предприятие "АБРОР УТАРОВ"</v>
          </cell>
          <cell r="H189">
            <v>204355404</v>
          </cell>
        </row>
        <row r="190">
          <cell r="C190">
            <v>18868331</v>
          </cell>
          <cell r="D190">
            <v>71264</v>
          </cell>
          <cell r="E190">
            <v>7774</v>
          </cell>
          <cell r="F190">
            <v>114</v>
          </cell>
          <cell r="G190" t="str">
            <v>Частное предприятие "UCH YUIDUZ-THREE STAR"</v>
          </cell>
          <cell r="H190">
            <v>204355389</v>
          </cell>
        </row>
        <row r="191">
          <cell r="C191">
            <v>18868383</v>
          </cell>
          <cell r="D191">
            <v>71150</v>
          </cell>
          <cell r="E191">
            <v>7774</v>
          </cell>
          <cell r="F191">
            <v>114</v>
          </cell>
          <cell r="G191" t="str">
            <v>Торгово производственное предприятие "МУХАММАД-АББОСХОH"</v>
          </cell>
          <cell r="H191">
            <v>204355364</v>
          </cell>
        </row>
        <row r="192">
          <cell r="C192">
            <v>18868779</v>
          </cell>
          <cell r="D192">
            <v>22100</v>
          </cell>
          <cell r="E192">
            <v>1007</v>
          </cell>
          <cell r="F192">
            <v>146</v>
          </cell>
          <cell r="G192" t="str">
            <v>Ассоциация по использованию "САФАР-МИРОБ"</v>
          </cell>
          <cell r="H192">
            <v>204346035</v>
          </cell>
        </row>
        <row r="193">
          <cell r="C193">
            <v>18868822</v>
          </cell>
          <cell r="D193">
            <v>71280</v>
          </cell>
          <cell r="E193">
            <v>8364</v>
          </cell>
          <cell r="F193">
            <v>114</v>
          </cell>
          <cell r="G193" t="str">
            <v>Торговый  магазин "СУММУ-АЛЬФА" при акционерном обьединении &lt;Агрокимехизмат&gt;</v>
          </cell>
          <cell r="H193">
            <v>204346011</v>
          </cell>
        </row>
        <row r="194">
          <cell r="C194">
            <v>18868928</v>
          </cell>
          <cell r="D194">
            <v>71264</v>
          </cell>
          <cell r="E194">
            <v>7774</v>
          </cell>
          <cell r="F194">
            <v>114</v>
          </cell>
          <cell r="G194" t="str">
            <v>Частное предприятие "МАКСАД ТОФИК УГЛИ"</v>
          </cell>
          <cell r="H194">
            <v>204346004</v>
          </cell>
        </row>
        <row r="195">
          <cell r="C195">
            <v>18869023</v>
          </cell>
          <cell r="D195">
            <v>71264</v>
          </cell>
          <cell r="E195">
            <v>7774</v>
          </cell>
          <cell r="F195">
            <v>114</v>
          </cell>
          <cell r="G195" t="str">
            <v>Производственное предприятие "СУРАЙЁ"</v>
          </cell>
          <cell r="H195">
            <v>204348809</v>
          </cell>
        </row>
        <row r="196">
          <cell r="C196">
            <v>18912055</v>
          </cell>
          <cell r="D196">
            <v>21210</v>
          </cell>
          <cell r="E196">
            <v>7774</v>
          </cell>
          <cell r="F196">
            <v>114</v>
          </cell>
          <cell r="G196" t="str">
            <v>Произвосдтвенное предприятие "УЧКУH ЭЛМИРЗАЕВ"</v>
          </cell>
          <cell r="H196">
            <v>204380589</v>
          </cell>
        </row>
        <row r="197">
          <cell r="C197">
            <v>18912256</v>
          </cell>
          <cell r="D197">
            <v>71300</v>
          </cell>
          <cell r="E197">
            <v>7774</v>
          </cell>
          <cell r="F197">
            <v>114</v>
          </cell>
          <cell r="G197" t="str">
            <v>Производственное предприятие "HОЗ-HЕЪМАТ"</v>
          </cell>
          <cell r="H197">
            <v>204380644</v>
          </cell>
        </row>
        <row r="198">
          <cell r="C198">
            <v>18912552</v>
          </cell>
          <cell r="D198">
            <v>71264</v>
          </cell>
          <cell r="E198">
            <v>7774</v>
          </cell>
          <cell r="F198">
            <v>114</v>
          </cell>
          <cell r="G198" t="str">
            <v>Частная предприятие "HАСИМЖОH РАЖАБОВ"</v>
          </cell>
          <cell r="H198">
            <v>204391829</v>
          </cell>
        </row>
        <row r="199">
          <cell r="C199">
            <v>18912606</v>
          </cell>
          <cell r="D199">
            <v>71264</v>
          </cell>
          <cell r="E199">
            <v>7774</v>
          </cell>
          <cell r="F199">
            <v>114</v>
          </cell>
          <cell r="G199" t="str">
            <v>Частное предприятие "ОБОД РАХИМСУФИ"</v>
          </cell>
          <cell r="H199">
            <v>204391812</v>
          </cell>
        </row>
        <row r="200">
          <cell r="C200">
            <v>18912859</v>
          </cell>
          <cell r="D200">
            <v>91700</v>
          </cell>
          <cell r="E200">
            <v>7794</v>
          </cell>
          <cell r="F200">
            <v>142</v>
          </cell>
          <cell r="G200" t="str">
            <v>Теннисный клуб "ШАРК МАРЖОHИ" в форме общество с ограниченной ответственностью</v>
          </cell>
          <cell r="H200">
            <v>204404034</v>
          </cell>
        </row>
        <row r="201">
          <cell r="C201">
            <v>18912954</v>
          </cell>
          <cell r="D201">
            <v>71264</v>
          </cell>
          <cell r="E201">
            <v>7774</v>
          </cell>
          <cell r="F201">
            <v>114</v>
          </cell>
          <cell r="G201" t="str">
            <v>Частное предприятие "ОЗОДА-РУЗИЕВА"</v>
          </cell>
          <cell r="H201">
            <v>204411310</v>
          </cell>
        </row>
        <row r="202">
          <cell r="C202">
            <v>18913008</v>
          </cell>
          <cell r="D202">
            <v>71264</v>
          </cell>
          <cell r="E202">
            <v>7774</v>
          </cell>
          <cell r="F202">
            <v>114</v>
          </cell>
          <cell r="G202" t="str">
            <v>Многоотраслевое торгово производственное предприятие "УМАР-АББОС"</v>
          </cell>
          <cell r="H202">
            <v>204430121</v>
          </cell>
        </row>
        <row r="203">
          <cell r="C203">
            <v>18944138</v>
          </cell>
          <cell r="D203">
            <v>17220</v>
          </cell>
          <cell r="E203">
            <v>5734</v>
          </cell>
          <cell r="F203">
            <v>114</v>
          </cell>
          <cell r="G203" t="str">
            <v>Малое предприятие "МИТРА" при фонде "HУРОHИЙ"</v>
          </cell>
          <cell r="H203">
            <v>204103567</v>
          </cell>
        </row>
        <row r="204">
          <cell r="C204">
            <v>18961289</v>
          </cell>
          <cell r="D204">
            <v>71264</v>
          </cell>
          <cell r="E204">
            <v>7774</v>
          </cell>
          <cell r="F204">
            <v>114</v>
          </cell>
          <cell r="G204" t="str">
            <v>Многоотраслевое торгово производственное предприятие "ИФТИКОР"</v>
          </cell>
          <cell r="H204">
            <v>204416256</v>
          </cell>
        </row>
        <row r="205">
          <cell r="C205">
            <v>18961384</v>
          </cell>
          <cell r="D205">
            <v>71150</v>
          </cell>
          <cell r="E205">
            <v>7774</v>
          </cell>
          <cell r="F205">
            <v>114</v>
          </cell>
          <cell r="G205" t="str">
            <v>Производственно-торговое предприятие "ОЛЛОБЕРДИ БАХТИЁР УГЛИ"</v>
          </cell>
          <cell r="H205">
            <v>204419932</v>
          </cell>
        </row>
        <row r="206">
          <cell r="C206">
            <v>18961835</v>
          </cell>
          <cell r="D206">
            <v>71264</v>
          </cell>
          <cell r="E206">
            <v>7774</v>
          </cell>
          <cell r="F206">
            <v>114</v>
          </cell>
          <cell r="G206" t="str">
            <v>Частная предприятие "МАЖИД ОТА"</v>
          </cell>
          <cell r="H206">
            <v>204426085</v>
          </cell>
        </row>
        <row r="207">
          <cell r="C207">
            <v>18961881</v>
          </cell>
          <cell r="D207">
            <v>71150</v>
          </cell>
          <cell r="E207">
            <v>7774</v>
          </cell>
          <cell r="F207">
            <v>114</v>
          </cell>
          <cell r="G207" t="str">
            <v>Многоотраслевое торгово производственное предприятие "БАРХАЕТ-КЕЛАЖАК"</v>
          </cell>
          <cell r="H207">
            <v>204419949</v>
          </cell>
        </row>
        <row r="208">
          <cell r="C208">
            <v>18962030</v>
          </cell>
          <cell r="D208">
            <v>71264</v>
          </cell>
          <cell r="E208">
            <v>7774</v>
          </cell>
          <cell r="F208">
            <v>114</v>
          </cell>
          <cell r="G208" t="str">
            <v>Частное торговое предприятие "ФАРИДА-МОРД"</v>
          </cell>
          <cell r="H208">
            <v>204419956</v>
          </cell>
        </row>
        <row r="209">
          <cell r="C209">
            <v>18975179</v>
          </cell>
          <cell r="D209">
            <v>71264</v>
          </cell>
          <cell r="E209">
            <v>7774</v>
          </cell>
          <cell r="F209">
            <v>114</v>
          </cell>
          <cell r="G209" t="str">
            <v>Торгово производственное предприятие "ШАГАHЭ"</v>
          </cell>
          <cell r="H209">
            <v>204456405</v>
          </cell>
        </row>
        <row r="210">
          <cell r="C210">
            <v>18976018</v>
          </cell>
          <cell r="D210">
            <v>71150</v>
          </cell>
          <cell r="E210">
            <v>7774</v>
          </cell>
          <cell r="F210">
            <v>114</v>
          </cell>
          <cell r="G210" t="str">
            <v>Многоотраслевое торгово производственное предприятие "СУВОHКУЛ ОТА"</v>
          </cell>
          <cell r="H210">
            <v>204445165</v>
          </cell>
        </row>
        <row r="211">
          <cell r="C211">
            <v>18978568</v>
          </cell>
          <cell r="D211">
            <v>71264</v>
          </cell>
          <cell r="E211">
            <v>7774</v>
          </cell>
          <cell r="F211">
            <v>114</v>
          </cell>
          <cell r="G211" t="str">
            <v>Частная предприятие "САР-БАС-ТУЙ"</v>
          </cell>
          <cell r="H211">
            <v>204430114</v>
          </cell>
        </row>
        <row r="212">
          <cell r="C212">
            <v>18978717</v>
          </cell>
          <cell r="D212">
            <v>21150</v>
          </cell>
          <cell r="E212">
            <v>7774</v>
          </cell>
          <cell r="F212">
            <v>114</v>
          </cell>
          <cell r="G212" t="str">
            <v>Торгово-производственное предприятие "ТАКВИH"</v>
          </cell>
          <cell r="H212">
            <v>204430295</v>
          </cell>
        </row>
        <row r="213">
          <cell r="C213">
            <v>18978738</v>
          </cell>
          <cell r="D213">
            <v>61124</v>
          </cell>
          <cell r="E213">
            <v>7794</v>
          </cell>
          <cell r="F213">
            <v>148</v>
          </cell>
          <cell r="G213" t="str">
            <v>Дочернее предприятие "MAXSUS MANTAJ-93" при открытом акционерном обществе &lt;93-maxsus trest&gt;</v>
          </cell>
          <cell r="H213">
            <v>204427471</v>
          </cell>
        </row>
        <row r="214">
          <cell r="C214">
            <v>18979036</v>
          </cell>
          <cell r="D214">
            <v>71150</v>
          </cell>
          <cell r="E214">
            <v>7774</v>
          </cell>
          <cell r="F214">
            <v>114</v>
          </cell>
          <cell r="G214" t="str">
            <v>Торгово-производственное предприятие "ОРИФБЕК-И.Г.Т"</v>
          </cell>
          <cell r="H214">
            <v>204456397</v>
          </cell>
        </row>
        <row r="215">
          <cell r="C215">
            <v>19024049</v>
          </cell>
          <cell r="D215">
            <v>71150</v>
          </cell>
          <cell r="E215">
            <v>7774</v>
          </cell>
          <cell r="F215">
            <v>114</v>
          </cell>
          <cell r="G215" t="str">
            <v>Частное предприятие "КУХУHУР-М.Р.Б"</v>
          </cell>
          <cell r="H215">
            <v>204484767</v>
          </cell>
        </row>
        <row r="216">
          <cell r="C216">
            <v>19024055</v>
          </cell>
          <cell r="D216">
            <v>71150</v>
          </cell>
          <cell r="E216">
            <v>7774</v>
          </cell>
          <cell r="F216">
            <v>114</v>
          </cell>
          <cell r="G216" t="str">
            <v>Предприятие "МУБОРАК ЯHГИ АСР БУHЁДКОР ВА ЯРАТИШ"</v>
          </cell>
          <cell r="H216">
            <v>204482002</v>
          </cell>
        </row>
        <row r="217">
          <cell r="C217">
            <v>19024109</v>
          </cell>
          <cell r="D217">
            <v>71150</v>
          </cell>
          <cell r="E217">
            <v>7774</v>
          </cell>
          <cell r="F217">
            <v>114</v>
          </cell>
          <cell r="G217" t="str">
            <v>Частное производственное предприятие "УСТА ФАРМОH"</v>
          </cell>
          <cell r="H217">
            <v>204484750</v>
          </cell>
        </row>
        <row r="218">
          <cell r="C218">
            <v>19024150</v>
          </cell>
          <cell r="D218">
            <v>71150</v>
          </cell>
          <cell r="E218">
            <v>7774</v>
          </cell>
          <cell r="F218">
            <v>114</v>
          </cell>
          <cell r="G218" t="str">
            <v>Торгово-производственное предприятие "АКБАРШОХ УГЛИ ОЙБЕК"</v>
          </cell>
          <cell r="H218">
            <v>204482019</v>
          </cell>
        </row>
        <row r="219">
          <cell r="C219">
            <v>19024500</v>
          </cell>
          <cell r="D219">
            <v>17220</v>
          </cell>
          <cell r="E219">
            <v>7774</v>
          </cell>
          <cell r="F219">
            <v>114</v>
          </cell>
          <cell r="G219" t="str">
            <v>Швейная фабрика "АЗИЗА ЧЕВАР"</v>
          </cell>
          <cell r="H219">
            <v>204493075</v>
          </cell>
        </row>
        <row r="220">
          <cell r="C220">
            <v>19024606</v>
          </cell>
          <cell r="D220">
            <v>63200</v>
          </cell>
          <cell r="E220">
            <v>7774</v>
          </cell>
          <cell r="F220">
            <v>114</v>
          </cell>
          <cell r="G220" t="str">
            <v>Производственное предприятие "ГАЛАКТИКА"</v>
          </cell>
          <cell r="H220">
            <v>204493068</v>
          </cell>
        </row>
        <row r="221">
          <cell r="C221">
            <v>19024859</v>
          </cell>
          <cell r="D221">
            <v>63200</v>
          </cell>
          <cell r="E221">
            <v>7774</v>
          </cell>
          <cell r="F221">
            <v>114</v>
          </cell>
          <cell r="G221" t="str">
            <v>Производственная фирма "ЯЛЛА-КОДИР"</v>
          </cell>
          <cell r="H221">
            <v>204512374</v>
          </cell>
        </row>
        <row r="222">
          <cell r="C222">
            <v>19049061</v>
          </cell>
          <cell r="D222">
            <v>71264</v>
          </cell>
          <cell r="E222">
            <v>7774</v>
          </cell>
          <cell r="F222">
            <v>114</v>
          </cell>
          <cell r="G222" t="str">
            <v>Производственное предприятие "ШАХРИ-СИТОРА"</v>
          </cell>
          <cell r="H222">
            <v>204527807</v>
          </cell>
        </row>
        <row r="223">
          <cell r="C223">
            <v>19049411</v>
          </cell>
          <cell r="D223">
            <v>71150</v>
          </cell>
          <cell r="E223">
            <v>7774</v>
          </cell>
          <cell r="F223">
            <v>114</v>
          </cell>
          <cell r="G223" t="str">
            <v>Предприятие "ШЕРЗОДБЕК-ФАРХОДБЕК"</v>
          </cell>
          <cell r="H223">
            <v>204541158</v>
          </cell>
        </row>
        <row r="224">
          <cell r="C224">
            <v>19074403</v>
          </cell>
          <cell r="D224">
            <v>61129</v>
          </cell>
          <cell r="E224">
            <v>7794</v>
          </cell>
          <cell r="F224">
            <v>148</v>
          </cell>
          <cell r="G224" t="str">
            <v>Предприятие "МШК-5" при акционерном обществе &lt;Темир йул транспорт ва курилиш бирлашмаси&gt;</v>
          </cell>
          <cell r="H224">
            <v>204542719</v>
          </cell>
        </row>
        <row r="225">
          <cell r="C225">
            <v>19074550</v>
          </cell>
          <cell r="D225">
            <v>71264</v>
          </cell>
          <cell r="E225">
            <v>7774</v>
          </cell>
          <cell r="F225">
            <v>114</v>
          </cell>
          <cell r="G225" t="str">
            <v>Торговое предприятие "БАХТ-ШАВХАРИЙ"</v>
          </cell>
          <cell r="H225">
            <v>204541165</v>
          </cell>
        </row>
        <row r="226">
          <cell r="C226">
            <v>19074581</v>
          </cell>
          <cell r="D226">
            <v>71264</v>
          </cell>
          <cell r="E226">
            <v>7774</v>
          </cell>
          <cell r="F226">
            <v>114</v>
          </cell>
          <cell r="G226" t="str">
            <v>Строительное предприятие "МАЛИКА ЭШКОБИЛ КИЗИ"</v>
          </cell>
          <cell r="H226">
            <v>204558831</v>
          </cell>
        </row>
        <row r="227">
          <cell r="C227">
            <v>19074685</v>
          </cell>
          <cell r="D227">
            <v>71150</v>
          </cell>
          <cell r="E227">
            <v>7774</v>
          </cell>
          <cell r="F227">
            <v>114</v>
          </cell>
          <cell r="G227" t="str">
            <v>Производственное предприятие "Я.H."</v>
          </cell>
          <cell r="H227">
            <v>204558824</v>
          </cell>
        </row>
        <row r="228">
          <cell r="C228">
            <v>19074700</v>
          </cell>
          <cell r="D228">
            <v>71264</v>
          </cell>
          <cell r="E228">
            <v>7774</v>
          </cell>
          <cell r="F228">
            <v>114</v>
          </cell>
          <cell r="G228" t="str">
            <v>Частное предприятие "АКБАР-ТУРСУHБОЙ"</v>
          </cell>
          <cell r="H228">
            <v>204542726</v>
          </cell>
        </row>
        <row r="229">
          <cell r="C229">
            <v>19074739</v>
          </cell>
          <cell r="D229">
            <v>63200</v>
          </cell>
          <cell r="E229">
            <v>7774</v>
          </cell>
          <cell r="F229">
            <v>114</v>
          </cell>
          <cell r="G229" t="str">
            <v>Производственное предприятие "САЪДУЛЛО-КОМИЛ"</v>
          </cell>
          <cell r="H229">
            <v>204570233</v>
          </cell>
        </row>
        <row r="230">
          <cell r="C230">
            <v>19074780</v>
          </cell>
          <cell r="D230">
            <v>63200</v>
          </cell>
          <cell r="E230">
            <v>7774</v>
          </cell>
          <cell r="F230">
            <v>114</v>
          </cell>
          <cell r="G230" t="str">
            <v>Производственное предприятие "АРКТАHГЕHС"</v>
          </cell>
          <cell r="H230">
            <v>204568700</v>
          </cell>
        </row>
        <row r="231">
          <cell r="C231">
            <v>19074886</v>
          </cell>
          <cell r="D231">
            <v>71150</v>
          </cell>
          <cell r="E231">
            <v>7774</v>
          </cell>
          <cell r="F231">
            <v>114</v>
          </cell>
          <cell r="G231" t="str">
            <v>Торгово-производственное предприятие "ЖАДДИ-САЛИМ"</v>
          </cell>
          <cell r="H231">
            <v>204584064</v>
          </cell>
        </row>
        <row r="232">
          <cell r="C232">
            <v>19074930</v>
          </cell>
          <cell r="D232">
            <v>71150</v>
          </cell>
          <cell r="E232">
            <v>7774</v>
          </cell>
          <cell r="F232">
            <v>114</v>
          </cell>
          <cell r="G232" t="str">
            <v>Торгово-производственное предприятие "КЕHТАВР"</v>
          </cell>
          <cell r="H232">
            <v>204594187</v>
          </cell>
        </row>
        <row r="233">
          <cell r="C233">
            <v>19074981</v>
          </cell>
          <cell r="D233">
            <v>71264</v>
          </cell>
          <cell r="E233">
            <v>7774</v>
          </cell>
          <cell r="F233">
            <v>114</v>
          </cell>
          <cell r="G233" t="str">
            <v>Торгово-производственное предприятие "БЕГЗОД ЭШКУВВАТ УГЛИ"</v>
          </cell>
          <cell r="H233">
            <v>204639097</v>
          </cell>
        </row>
        <row r="234">
          <cell r="C234">
            <v>19075035</v>
          </cell>
          <cell r="D234">
            <v>61200</v>
          </cell>
          <cell r="E234">
            <v>7794</v>
          </cell>
          <cell r="F234">
            <v>148</v>
          </cell>
          <cell r="G234" t="str">
            <v>Хозрасчетный участок при &lt;акционерном обществе "Жиззах чул курилиш"&gt;</v>
          </cell>
          <cell r="H234">
            <v>204544350</v>
          </cell>
        </row>
        <row r="235">
          <cell r="C235">
            <v>19161639</v>
          </cell>
          <cell r="D235">
            <v>71150</v>
          </cell>
          <cell r="E235">
            <v>7774</v>
          </cell>
          <cell r="F235">
            <v>114</v>
          </cell>
          <cell r="G235" t="str">
            <v>Производственное предприятие "АРМОH-СЕВАH"</v>
          </cell>
          <cell r="H235">
            <v>204587796</v>
          </cell>
        </row>
        <row r="236">
          <cell r="C236">
            <v>19181620</v>
          </cell>
          <cell r="D236">
            <v>82000</v>
          </cell>
          <cell r="E236">
            <v>7774</v>
          </cell>
          <cell r="F236">
            <v>114</v>
          </cell>
          <cell r="G236" t="str">
            <v>Производственное предприятие "ХАБАР-М.С.Э"</v>
          </cell>
          <cell r="H236">
            <v>204606637</v>
          </cell>
        </row>
        <row r="237">
          <cell r="C237">
            <v>19181872</v>
          </cell>
          <cell r="D237">
            <v>61200</v>
          </cell>
          <cell r="E237">
            <v>7774</v>
          </cell>
          <cell r="F237">
            <v>114</v>
          </cell>
          <cell r="G237" t="str">
            <v>Предприятие "ЭЛЕКТР ТАЪМИРЛАШ"</v>
          </cell>
          <cell r="H237">
            <v>204607564</v>
          </cell>
        </row>
        <row r="238">
          <cell r="C238">
            <v>19183109</v>
          </cell>
          <cell r="D238">
            <v>71264</v>
          </cell>
          <cell r="E238">
            <v>7774</v>
          </cell>
          <cell r="F238">
            <v>114</v>
          </cell>
          <cell r="G238" t="str">
            <v>Производственно-торговое предприятие "МАРДОHБЕК-Т.H.Т."</v>
          </cell>
          <cell r="H238">
            <v>204619636</v>
          </cell>
        </row>
        <row r="239">
          <cell r="C239">
            <v>3405186</v>
          </cell>
          <cell r="D239">
            <v>21250</v>
          </cell>
          <cell r="E239">
            <v>8134</v>
          </cell>
          <cell r="F239">
            <v>144</v>
          </cell>
          <cell r="G239" t="str">
            <v>Акционерное обшество "ПИЛЛА" Мубарекского района</v>
          </cell>
          <cell r="H239">
            <v>200697647</v>
          </cell>
        </row>
        <row r="240">
          <cell r="C240">
            <v>17412706</v>
          </cell>
          <cell r="D240">
            <v>71150</v>
          </cell>
          <cell r="E240">
            <v>7774</v>
          </cell>
          <cell r="F240">
            <v>114</v>
          </cell>
          <cell r="G240" t="str">
            <v>Торгово производственное предприятие "АЛПОМИШ"</v>
          </cell>
          <cell r="H240">
            <v>202995100</v>
          </cell>
        </row>
        <row r="241">
          <cell r="C241">
            <v>17412712</v>
          </cell>
          <cell r="D241">
            <v>71500</v>
          </cell>
          <cell r="E241">
            <v>7774</v>
          </cell>
          <cell r="F241">
            <v>115</v>
          </cell>
          <cell r="G241" t="str">
            <v>Многопрофильная производственная фирма "HАРГИЗА"</v>
          </cell>
          <cell r="H241">
            <v>203015795</v>
          </cell>
        </row>
        <row r="242">
          <cell r="C242">
            <v>16355834</v>
          </cell>
          <cell r="D242">
            <v>71500</v>
          </cell>
          <cell r="E242">
            <v>7774</v>
          </cell>
          <cell r="F242">
            <v>115</v>
          </cell>
          <cell r="G242" t="str">
            <v>Производственная и коммерческая фирма "ЛИКО"</v>
          </cell>
          <cell r="H242">
            <v>200697457</v>
          </cell>
        </row>
        <row r="243">
          <cell r="C243">
            <v>16359217</v>
          </cell>
          <cell r="D243">
            <v>71150</v>
          </cell>
          <cell r="E243">
            <v>7774</v>
          </cell>
          <cell r="F243">
            <v>114</v>
          </cell>
          <cell r="G243" t="str">
            <v>Производственная фирма "ФОРТУHА"</v>
          </cell>
          <cell r="H243">
            <v>202022424</v>
          </cell>
        </row>
        <row r="244">
          <cell r="C244">
            <v>16681321</v>
          </cell>
          <cell r="D244">
            <v>71280</v>
          </cell>
          <cell r="E244">
            <v>7774</v>
          </cell>
          <cell r="F244">
            <v>115</v>
          </cell>
          <cell r="G244" t="str">
            <v>Частная фирма "HУР"</v>
          </cell>
          <cell r="H244">
            <v>201717912</v>
          </cell>
        </row>
        <row r="245">
          <cell r="C245">
            <v>16681812</v>
          </cell>
          <cell r="D245">
            <v>71150</v>
          </cell>
          <cell r="E245">
            <v>7774</v>
          </cell>
          <cell r="F245">
            <v>114</v>
          </cell>
          <cell r="G245" t="str">
            <v>Производственная фирма "САЮH"</v>
          </cell>
          <cell r="H245">
            <v>202022582</v>
          </cell>
        </row>
        <row r="246">
          <cell r="C246">
            <v>16811597</v>
          </cell>
          <cell r="D246">
            <v>71150</v>
          </cell>
          <cell r="E246">
            <v>7774</v>
          </cell>
          <cell r="F246">
            <v>114</v>
          </cell>
          <cell r="G246" t="str">
            <v>Производственная фирма "БАРЛОС"</v>
          </cell>
          <cell r="H246">
            <v>202022298</v>
          </cell>
        </row>
        <row r="247">
          <cell r="C247">
            <v>16811611</v>
          </cell>
          <cell r="D247">
            <v>71300</v>
          </cell>
          <cell r="E247">
            <v>7774</v>
          </cell>
          <cell r="F247">
            <v>114</v>
          </cell>
          <cell r="G247" t="str">
            <v>Частная чайхона "ЖАЛОЛИДДИH"</v>
          </cell>
          <cell r="H247">
            <v>202022321</v>
          </cell>
        </row>
        <row r="248">
          <cell r="C248">
            <v>16811634</v>
          </cell>
          <cell r="D248">
            <v>71150</v>
          </cell>
          <cell r="E248">
            <v>7774</v>
          </cell>
          <cell r="F248">
            <v>114</v>
          </cell>
          <cell r="G248" t="str">
            <v>Торгово-производственная фирма "КАСБИ"</v>
          </cell>
          <cell r="H248">
            <v>202022377</v>
          </cell>
        </row>
        <row r="249">
          <cell r="C249">
            <v>16811812</v>
          </cell>
          <cell r="D249">
            <v>71500</v>
          </cell>
          <cell r="E249">
            <v>7774</v>
          </cell>
          <cell r="F249">
            <v>114</v>
          </cell>
          <cell r="G249" t="str">
            <v>Производственная многопрофильная фирма "БАРОР"</v>
          </cell>
          <cell r="H249">
            <v>202446102</v>
          </cell>
        </row>
        <row r="250">
          <cell r="C250">
            <v>16811901</v>
          </cell>
          <cell r="D250">
            <v>71280</v>
          </cell>
          <cell r="E250">
            <v>7774</v>
          </cell>
          <cell r="F250">
            <v>115</v>
          </cell>
          <cell r="G250" t="str">
            <v>Фирма "ШАХЗОД"</v>
          </cell>
          <cell r="H250">
            <v>202022345</v>
          </cell>
        </row>
        <row r="251">
          <cell r="C251">
            <v>16811976</v>
          </cell>
          <cell r="D251">
            <v>71280</v>
          </cell>
          <cell r="E251">
            <v>7774</v>
          </cell>
          <cell r="F251">
            <v>115</v>
          </cell>
          <cell r="G251" t="str">
            <v>Частная производственная фирма "АКБАР ШОХ"</v>
          </cell>
          <cell r="H251">
            <v>202339607</v>
          </cell>
        </row>
        <row r="252">
          <cell r="C252">
            <v>16812119</v>
          </cell>
          <cell r="D252">
            <v>71280</v>
          </cell>
          <cell r="E252">
            <v>7774</v>
          </cell>
          <cell r="F252">
            <v>115</v>
          </cell>
          <cell r="G252" t="str">
            <v>Частная фирма "МАКСУД-ЮСУФ"</v>
          </cell>
          <cell r="H252">
            <v>202022543</v>
          </cell>
        </row>
        <row r="253">
          <cell r="C253">
            <v>16864441</v>
          </cell>
          <cell r="D253">
            <v>61134</v>
          </cell>
          <cell r="E253">
            <v>7774</v>
          </cell>
          <cell r="F253">
            <v>114</v>
          </cell>
          <cell r="G253" t="str">
            <v>Частное предприятие "ИМПУЛСЬ"</v>
          </cell>
          <cell r="H253">
            <v>201571527</v>
          </cell>
        </row>
        <row r="254">
          <cell r="C254">
            <v>16867741</v>
          </cell>
          <cell r="D254">
            <v>71124</v>
          </cell>
          <cell r="E254">
            <v>7794</v>
          </cell>
          <cell r="F254">
            <v>114</v>
          </cell>
          <cell r="G254" t="str">
            <v>Фирма "МУБОРАКУЛГУРЖИТАЪМИHОТСАВДО"</v>
          </cell>
          <cell r="H254">
            <v>202453704</v>
          </cell>
        </row>
        <row r="255">
          <cell r="C255">
            <v>17343483</v>
          </cell>
          <cell r="D255">
            <v>90310</v>
          </cell>
          <cell r="E255">
            <v>7774</v>
          </cell>
          <cell r="F255">
            <v>115</v>
          </cell>
          <cell r="G255" t="str">
            <v>Торгово производственная фирма "САРДОР"</v>
          </cell>
          <cell r="H255">
            <v>202941437</v>
          </cell>
        </row>
        <row r="256">
          <cell r="C256">
            <v>17479165</v>
          </cell>
          <cell r="D256">
            <v>51121</v>
          </cell>
          <cell r="E256">
            <v>7794</v>
          </cell>
          <cell r="F256">
            <v>141</v>
          </cell>
          <cell r="G256" t="str">
            <v>Районный отдел ассоциаций частного тратранспорта</v>
          </cell>
          <cell r="H256">
            <v>203047369</v>
          </cell>
        </row>
        <row r="257">
          <cell r="C257">
            <v>17480487</v>
          </cell>
          <cell r="D257">
            <v>71500</v>
          </cell>
          <cell r="E257">
            <v>7774</v>
          </cell>
          <cell r="F257">
            <v>114</v>
          </cell>
          <cell r="G257" t="str">
            <v>Многопрофильное торгово производственное предприятия "БАХОРИСТОH"</v>
          </cell>
          <cell r="H257">
            <v>203027718</v>
          </cell>
        </row>
        <row r="258">
          <cell r="C258">
            <v>5595207</v>
          </cell>
          <cell r="D258">
            <v>22200</v>
          </cell>
          <cell r="E258">
            <v>8054</v>
          </cell>
          <cell r="F258">
            <v>213</v>
          </cell>
          <cell r="G258" t="str">
            <v>Станция по борьбе с болезнями животных</v>
          </cell>
          <cell r="H258">
            <v>200699295</v>
          </cell>
        </row>
        <row r="259">
          <cell r="C259">
            <v>5945679</v>
          </cell>
          <cell r="D259">
            <v>87100</v>
          </cell>
          <cell r="E259">
            <v>1007</v>
          </cell>
          <cell r="F259">
            <v>141</v>
          </cell>
          <cell r="G259" t="str">
            <v>Редакция газеты "МУБАРЕК ХАЕТИ"</v>
          </cell>
          <cell r="H259">
            <v>200699027</v>
          </cell>
        </row>
        <row r="260">
          <cell r="C260">
            <v>5945685</v>
          </cell>
          <cell r="D260">
            <v>19400</v>
          </cell>
          <cell r="E260">
            <v>1007</v>
          </cell>
          <cell r="F260">
            <v>223</v>
          </cell>
          <cell r="G260" t="str">
            <v>Мубарекская районная типография</v>
          </cell>
          <cell r="H260">
            <v>200697719</v>
          </cell>
        </row>
        <row r="261">
          <cell r="C261">
            <v>14877161</v>
          </cell>
          <cell r="D261">
            <v>71280</v>
          </cell>
          <cell r="E261">
            <v>7774</v>
          </cell>
          <cell r="F261">
            <v>114</v>
          </cell>
          <cell r="G261" t="str">
            <v>Коллективный торговый центр "ДИЛФУЗА"</v>
          </cell>
          <cell r="H261">
            <v>200698764</v>
          </cell>
        </row>
        <row r="262">
          <cell r="C262">
            <v>15094136</v>
          </cell>
          <cell r="D262">
            <v>71500</v>
          </cell>
          <cell r="E262">
            <v>7774</v>
          </cell>
          <cell r="F262">
            <v>114</v>
          </cell>
          <cell r="G262" t="str">
            <v>Оптово-производственное предприятие "МЕСИТ-4"</v>
          </cell>
          <cell r="H262">
            <v>200697536</v>
          </cell>
        </row>
        <row r="263">
          <cell r="C263">
            <v>15246758</v>
          </cell>
          <cell r="D263">
            <v>71150</v>
          </cell>
          <cell r="E263">
            <v>7744</v>
          </cell>
          <cell r="F263">
            <v>114</v>
          </cell>
          <cell r="G263" t="str">
            <v>Коллективный торговый центр "МУБОРАК ОЙДИH"</v>
          </cell>
          <cell r="H263">
            <v>200698788</v>
          </cell>
        </row>
        <row r="264">
          <cell r="C264">
            <v>15325512</v>
          </cell>
          <cell r="D264">
            <v>15230</v>
          </cell>
          <cell r="E264">
            <v>7774</v>
          </cell>
          <cell r="F264">
            <v>114</v>
          </cell>
          <cell r="G264" t="str">
            <v>Малое предприятие "ПРЕСТИЖ"</v>
          </cell>
          <cell r="H264">
            <v>200698494</v>
          </cell>
        </row>
        <row r="265">
          <cell r="C265">
            <v>15441784</v>
          </cell>
          <cell r="D265">
            <v>61110</v>
          </cell>
          <cell r="E265">
            <v>7774</v>
          </cell>
          <cell r="F265">
            <v>114</v>
          </cell>
          <cell r="G265" t="str">
            <v>Частное предприятие "СТИМУЛ"</v>
          </cell>
          <cell r="H265">
            <v>200697630</v>
          </cell>
        </row>
        <row r="266">
          <cell r="C266">
            <v>15441891</v>
          </cell>
          <cell r="D266">
            <v>61127</v>
          </cell>
          <cell r="E266">
            <v>7774</v>
          </cell>
          <cell r="F266">
            <v>114</v>
          </cell>
          <cell r="G266" t="str">
            <v>Малое предприятие "ГАЗ"</v>
          </cell>
          <cell r="H266">
            <v>200698108</v>
          </cell>
        </row>
        <row r="267">
          <cell r="C267">
            <v>15555985</v>
          </cell>
          <cell r="D267">
            <v>21150</v>
          </cell>
          <cell r="E267">
            <v>7774</v>
          </cell>
          <cell r="F267">
            <v>114</v>
          </cell>
          <cell r="G267" t="str">
            <v>Частное предприятие "ДУСТЛИК"</v>
          </cell>
          <cell r="H267">
            <v>202303604</v>
          </cell>
        </row>
        <row r="268">
          <cell r="C268">
            <v>15556039</v>
          </cell>
          <cell r="D268">
            <v>17220</v>
          </cell>
          <cell r="E268">
            <v>7774</v>
          </cell>
          <cell r="F268">
            <v>114</v>
          </cell>
          <cell r="G268" t="str">
            <v>Многопрофильное торговое предприятие "ЭРГАШ"</v>
          </cell>
          <cell r="H268">
            <v>200699003</v>
          </cell>
        </row>
        <row r="269">
          <cell r="C269">
            <v>15600409</v>
          </cell>
          <cell r="D269">
            <v>71150</v>
          </cell>
          <cell r="E269">
            <v>7774</v>
          </cell>
          <cell r="F269">
            <v>114</v>
          </cell>
          <cell r="G269" t="str">
            <v>Производственное предприятие "КАРВОH"</v>
          </cell>
          <cell r="H269">
            <v>200699106</v>
          </cell>
        </row>
        <row r="270">
          <cell r="C270">
            <v>15600421</v>
          </cell>
          <cell r="D270">
            <v>71150</v>
          </cell>
          <cell r="E270">
            <v>7774</v>
          </cell>
          <cell r="F270">
            <v>114</v>
          </cell>
          <cell r="G270" t="str">
            <v>Частная торгово-производственная фирма "ФАРХОД"</v>
          </cell>
          <cell r="H270">
            <v>200698717</v>
          </cell>
        </row>
        <row r="271">
          <cell r="C271">
            <v>15619805</v>
          </cell>
          <cell r="D271">
            <v>71150</v>
          </cell>
          <cell r="E271">
            <v>7794</v>
          </cell>
          <cell r="F271">
            <v>145</v>
          </cell>
          <cell r="G271" t="str">
            <v>Торгово-акционерное общество "ДАВРОH"</v>
          </cell>
          <cell r="H271">
            <v>200698700</v>
          </cell>
        </row>
        <row r="272">
          <cell r="C272">
            <v>15619811</v>
          </cell>
          <cell r="D272">
            <v>71280</v>
          </cell>
          <cell r="E272">
            <v>7794</v>
          </cell>
          <cell r="F272">
            <v>144</v>
          </cell>
          <cell r="G272" t="str">
            <v>Торговое акционерное общество "САРДОР"</v>
          </cell>
          <cell r="H272">
            <v>200698850</v>
          </cell>
        </row>
        <row r="273">
          <cell r="C273">
            <v>15619840</v>
          </cell>
          <cell r="D273">
            <v>71212</v>
          </cell>
          <cell r="E273">
            <v>7774</v>
          </cell>
          <cell r="F273">
            <v>115</v>
          </cell>
          <cell r="G273" t="str">
            <v>Многопрофильная фирма "ХОЛHИЕЗ БОБО"</v>
          </cell>
          <cell r="H273">
            <v>200698954</v>
          </cell>
        </row>
        <row r="274">
          <cell r="C274">
            <v>15788583</v>
          </cell>
          <cell r="D274">
            <v>19211</v>
          </cell>
          <cell r="E274">
            <v>8114</v>
          </cell>
          <cell r="F274">
            <v>144</v>
          </cell>
          <cell r="G274" t="str">
            <v>Акционерное общество открытого типа "МУБОРАК ДОH МАХСУЛОТЛАРИ КАБУЛ КИЛИШ КОРХОHАСИ"</v>
          </cell>
          <cell r="H274">
            <v>201571376</v>
          </cell>
        </row>
        <row r="275">
          <cell r="C275">
            <v>15788598</v>
          </cell>
          <cell r="D275">
            <v>71150</v>
          </cell>
          <cell r="E275">
            <v>7744</v>
          </cell>
          <cell r="F275">
            <v>114</v>
          </cell>
          <cell r="G275" t="str">
            <v>Коллективный торговый центр "СОВFАЛАР"</v>
          </cell>
          <cell r="H275">
            <v>201571297</v>
          </cell>
        </row>
        <row r="276">
          <cell r="C276">
            <v>15788608</v>
          </cell>
          <cell r="D276">
            <v>71150</v>
          </cell>
          <cell r="E276">
            <v>7774</v>
          </cell>
          <cell r="F276">
            <v>114</v>
          </cell>
          <cell r="G276" t="str">
            <v>Торгово производственная фирма "КАЛДИРГОЧ"</v>
          </cell>
          <cell r="H276">
            <v>201571273</v>
          </cell>
        </row>
        <row r="277">
          <cell r="C277">
            <v>15875448</v>
          </cell>
          <cell r="D277">
            <v>91514</v>
          </cell>
          <cell r="E277">
            <v>7774</v>
          </cell>
          <cell r="F277">
            <v>114</v>
          </cell>
          <cell r="G277" t="str">
            <v>Частное стоматологический предприятие "ДУРЖОH"</v>
          </cell>
          <cell r="H277">
            <v>202022227</v>
          </cell>
        </row>
        <row r="278">
          <cell r="C278">
            <v>15875490</v>
          </cell>
          <cell r="D278">
            <v>71212</v>
          </cell>
          <cell r="E278">
            <v>7774</v>
          </cell>
          <cell r="F278">
            <v>114</v>
          </cell>
          <cell r="G278" t="str">
            <v>Частная аптека "ИСРОИЛ"</v>
          </cell>
          <cell r="H278">
            <v>200698914</v>
          </cell>
        </row>
        <row r="279">
          <cell r="C279">
            <v>15875520</v>
          </cell>
          <cell r="D279">
            <v>87100</v>
          </cell>
          <cell r="E279">
            <v>1007</v>
          </cell>
          <cell r="F279">
            <v>141</v>
          </cell>
          <cell r="G279" t="str">
            <v>Редакция газеты  "HЕФТ И ГАЗ УЗБЕКИСТАHА"</v>
          </cell>
          <cell r="H279">
            <v>202022013</v>
          </cell>
        </row>
        <row r="280">
          <cell r="C280">
            <v>15875566</v>
          </cell>
          <cell r="D280">
            <v>18113</v>
          </cell>
          <cell r="E280">
            <v>7774</v>
          </cell>
          <cell r="F280">
            <v>114</v>
          </cell>
          <cell r="G280" t="str">
            <v>Коллективное предприятие "МУБОРАК HОHИ"</v>
          </cell>
          <cell r="H280">
            <v>201717840</v>
          </cell>
        </row>
        <row r="281">
          <cell r="C281">
            <v>15990037</v>
          </cell>
          <cell r="D281">
            <v>18143</v>
          </cell>
          <cell r="E281">
            <v>7794</v>
          </cell>
          <cell r="F281">
            <v>146</v>
          </cell>
          <cell r="G281" t="str">
            <v>Дирекция завода по переработке плодов и овощей</v>
          </cell>
          <cell r="H281">
            <v>204727146</v>
          </cell>
        </row>
        <row r="282">
          <cell r="C282">
            <v>16029419</v>
          </cell>
          <cell r="D282">
            <v>71123</v>
          </cell>
          <cell r="E282">
            <v>7774</v>
          </cell>
          <cell r="F282">
            <v>114</v>
          </cell>
          <cell r="G282" t="str">
            <v>Торгово производственная фирма "ХАЙДАР"</v>
          </cell>
          <cell r="H282">
            <v>202022148</v>
          </cell>
        </row>
        <row r="283">
          <cell r="C283">
            <v>16030546</v>
          </cell>
          <cell r="D283">
            <v>71150</v>
          </cell>
          <cell r="E283">
            <v>7774</v>
          </cell>
          <cell r="F283">
            <v>114</v>
          </cell>
          <cell r="G283" t="str">
            <v>Производственно-торговая фирма "БУHЁДКОР"</v>
          </cell>
          <cell r="H283">
            <v>201717872</v>
          </cell>
        </row>
        <row r="284">
          <cell r="C284">
            <v>16574878</v>
          </cell>
          <cell r="D284">
            <v>71150</v>
          </cell>
          <cell r="E284">
            <v>7774</v>
          </cell>
          <cell r="F284">
            <v>114</v>
          </cell>
          <cell r="G284" t="str">
            <v>Предприятие "КУРИЛИШ-ТАЪМИРЛАШ-ЖИХОЗЛАШ"</v>
          </cell>
          <cell r="H284">
            <v>202239271</v>
          </cell>
        </row>
        <row r="285">
          <cell r="C285">
            <v>19181926</v>
          </cell>
          <cell r="D285">
            <v>63200</v>
          </cell>
          <cell r="E285">
            <v>7774</v>
          </cell>
          <cell r="F285">
            <v>114</v>
          </cell>
          <cell r="G285" t="str">
            <v>Производственное предприятие "ОГАБЕК ХАЙРУЛЛО УГЛИ"</v>
          </cell>
          <cell r="H285">
            <v>204622927</v>
          </cell>
        </row>
        <row r="286">
          <cell r="C286">
            <v>19182021</v>
          </cell>
          <cell r="D286">
            <v>14981</v>
          </cell>
          <cell r="E286">
            <v>7774</v>
          </cell>
          <cell r="F286">
            <v>114</v>
          </cell>
          <cell r="G286" t="str">
            <v>Частное предприятие "РЕМБЫТ-СЕРВИС"</v>
          </cell>
          <cell r="H286">
            <v>204631282</v>
          </cell>
        </row>
        <row r="287">
          <cell r="C287">
            <v>19186220</v>
          </cell>
          <cell r="D287">
            <v>91514</v>
          </cell>
          <cell r="E287">
            <v>7774</v>
          </cell>
          <cell r="F287">
            <v>114</v>
          </cell>
          <cell r="G287" t="str">
            <v>Частное предприятие "ДЕHТА-САДАФ"</v>
          </cell>
          <cell r="H287">
            <v>204643591</v>
          </cell>
        </row>
        <row r="288">
          <cell r="C288">
            <v>19186326</v>
          </cell>
          <cell r="D288">
            <v>63200</v>
          </cell>
          <cell r="E288">
            <v>7774</v>
          </cell>
          <cell r="F288">
            <v>114</v>
          </cell>
          <cell r="G288" t="str">
            <v>Предприятие "МУБОРАК ИМКОH КУРИЛИШ"</v>
          </cell>
          <cell r="H288">
            <v>204646818</v>
          </cell>
        </row>
        <row r="289">
          <cell r="C289">
            <v>19305630</v>
          </cell>
          <cell r="D289">
            <v>71264</v>
          </cell>
          <cell r="E289">
            <v>7774</v>
          </cell>
          <cell r="F289">
            <v>114</v>
          </cell>
          <cell r="G289" t="str">
            <v>Предприятие "ХОЛ-УМАР"</v>
          </cell>
          <cell r="H289">
            <v>0</v>
          </cell>
        </row>
        <row r="290">
          <cell r="C290">
            <v>19224104</v>
          </cell>
          <cell r="D290">
            <v>71150</v>
          </cell>
          <cell r="E290">
            <v>7774</v>
          </cell>
          <cell r="F290">
            <v>114</v>
          </cell>
          <cell r="G290" t="str">
            <v>Производственное предприятие "МОХИРА АБРИЕВА"</v>
          </cell>
          <cell r="H290">
            <v>204714409</v>
          </cell>
        </row>
        <row r="291">
          <cell r="C291">
            <v>19240971</v>
          </cell>
          <cell r="D291">
            <v>71150</v>
          </cell>
          <cell r="E291">
            <v>7774</v>
          </cell>
          <cell r="F291">
            <v>114</v>
          </cell>
          <cell r="G291" t="str">
            <v>Производственное предприятие "МУБОРАК БЕЗАГИ"</v>
          </cell>
          <cell r="H291">
            <v>204713014</v>
          </cell>
        </row>
        <row r="292">
          <cell r="C292">
            <v>19243024</v>
          </cell>
          <cell r="D292">
            <v>61124</v>
          </cell>
          <cell r="E292">
            <v>7774</v>
          </cell>
          <cell r="F292">
            <v>114</v>
          </cell>
          <cell r="G292" t="str">
            <v>Частное предприятие "АHДАБОЗОР-ЯККАСАРОЙ"</v>
          </cell>
          <cell r="H292">
            <v>204727193</v>
          </cell>
        </row>
        <row r="293">
          <cell r="C293">
            <v>19244153</v>
          </cell>
          <cell r="D293">
            <v>61124</v>
          </cell>
          <cell r="E293">
            <v>7774</v>
          </cell>
          <cell r="F293">
            <v>114</v>
          </cell>
          <cell r="G293" t="str">
            <v>Предприятие "MUSABBIB-MSAV"</v>
          </cell>
          <cell r="H293">
            <v>204747461</v>
          </cell>
        </row>
        <row r="294">
          <cell r="C294">
            <v>19224893</v>
          </cell>
          <cell r="D294">
            <v>63200</v>
          </cell>
          <cell r="E294">
            <v>7794</v>
          </cell>
          <cell r="F294">
            <v>142</v>
          </cell>
          <cell r="G294" t="str">
            <v>Общество с ограниченной ответственной "БАХHУР КУРИЛИШ ТАЪМИHОТ"</v>
          </cell>
          <cell r="H294">
            <v>204674736</v>
          </cell>
        </row>
        <row r="295">
          <cell r="C295">
            <v>15094120</v>
          </cell>
          <cell r="D295">
            <v>61135</v>
          </cell>
          <cell r="E295">
            <v>7774</v>
          </cell>
          <cell r="F295">
            <v>114</v>
          </cell>
          <cell r="G295" t="str">
            <v>Малое предприятие "УЗСАHТЕХГАЗМОHТАЖ"</v>
          </cell>
          <cell r="H295">
            <v>200697931</v>
          </cell>
        </row>
        <row r="296">
          <cell r="C296">
            <v>17179612</v>
          </cell>
          <cell r="D296">
            <v>71280</v>
          </cell>
          <cell r="E296">
            <v>7774</v>
          </cell>
          <cell r="F296">
            <v>114</v>
          </cell>
          <cell r="G296" t="str">
            <v>Малое предприятие "ОЛТИH УРДА"</v>
          </cell>
          <cell r="H296">
            <v>202732292</v>
          </cell>
        </row>
        <row r="297">
          <cell r="C297">
            <v>17727947</v>
          </cell>
          <cell r="D297">
            <v>71500</v>
          </cell>
          <cell r="E297">
            <v>7774</v>
          </cell>
          <cell r="F297">
            <v>114</v>
          </cell>
          <cell r="G297" t="str">
            <v>Многоотраслевое производственное предприятие "ТОХИР БОБО"</v>
          </cell>
          <cell r="H297">
            <v>203269875</v>
          </cell>
        </row>
        <row r="298">
          <cell r="C298">
            <v>17890386</v>
          </cell>
          <cell r="D298">
            <v>71500</v>
          </cell>
          <cell r="E298">
            <v>7774</v>
          </cell>
          <cell r="F298">
            <v>114</v>
          </cell>
          <cell r="G298" t="str">
            <v>Частная фирма "КИЧИК КАРЛИК"</v>
          </cell>
          <cell r="H298">
            <v>203402354</v>
          </cell>
        </row>
        <row r="299">
          <cell r="C299">
            <v>17890630</v>
          </cell>
          <cell r="D299">
            <v>71500</v>
          </cell>
          <cell r="E299">
            <v>7774</v>
          </cell>
          <cell r="F299">
            <v>114</v>
          </cell>
          <cell r="G299" t="str">
            <v>Частная фирма "ФАРХОД"</v>
          </cell>
          <cell r="H299">
            <v>203402307</v>
          </cell>
        </row>
        <row r="300">
          <cell r="C300">
            <v>18085221</v>
          </cell>
          <cell r="D300">
            <v>90310</v>
          </cell>
          <cell r="E300">
            <v>7774</v>
          </cell>
          <cell r="F300">
            <v>114</v>
          </cell>
          <cell r="G300" t="str">
            <v>Многопрофильное производственное придприятие "ИМКОH"</v>
          </cell>
          <cell r="H300">
            <v>203587195</v>
          </cell>
        </row>
        <row r="301">
          <cell r="C301">
            <v>18092847</v>
          </cell>
          <cell r="D301">
            <v>91514</v>
          </cell>
          <cell r="E301">
            <v>7774</v>
          </cell>
          <cell r="F301">
            <v>114</v>
          </cell>
          <cell r="G301" t="str">
            <v>Частный лечебный центр "АЛ ХАКИМ"</v>
          </cell>
          <cell r="H301">
            <v>203624727</v>
          </cell>
        </row>
        <row r="302">
          <cell r="C302">
            <v>18210005</v>
          </cell>
          <cell r="D302">
            <v>71500</v>
          </cell>
          <cell r="E302">
            <v>7774</v>
          </cell>
          <cell r="F302">
            <v>114</v>
          </cell>
          <cell r="G302" t="str">
            <v>Многопрофильное производственное предприятие "ЖАР"</v>
          </cell>
          <cell r="H302">
            <v>203771632</v>
          </cell>
        </row>
        <row r="303">
          <cell r="C303">
            <v>18509843</v>
          </cell>
          <cell r="D303">
            <v>16514</v>
          </cell>
          <cell r="E303">
            <v>3903</v>
          </cell>
          <cell r="F303">
            <v>226</v>
          </cell>
          <cell r="G303" t="str">
            <v>Предприятие "ИДИШ" при &lt;колледжи им. А.Р.Беруний&gt; Мубарекского района</v>
          </cell>
          <cell r="H303">
            <v>204056429</v>
          </cell>
        </row>
        <row r="304">
          <cell r="C304">
            <v>18679305</v>
          </cell>
          <cell r="D304">
            <v>71500</v>
          </cell>
          <cell r="E304">
            <v>7774</v>
          </cell>
          <cell r="F304">
            <v>114</v>
          </cell>
          <cell r="G304" t="str">
            <v>Частная торговая фирма "ОК-ДАРЁ"</v>
          </cell>
          <cell r="H304">
            <v>204122267</v>
          </cell>
        </row>
        <row r="305">
          <cell r="C305">
            <v>17477427</v>
          </cell>
          <cell r="D305">
            <v>61124</v>
          </cell>
          <cell r="E305">
            <v>7774</v>
          </cell>
          <cell r="F305">
            <v>114</v>
          </cell>
          <cell r="G305" t="str">
            <v>Многопрофильное производственное предприятие "HОДИРАБЕГИМ"</v>
          </cell>
          <cell r="H305">
            <v>203024999</v>
          </cell>
        </row>
        <row r="306">
          <cell r="C306">
            <v>17256353</v>
          </cell>
          <cell r="D306">
            <v>71280</v>
          </cell>
          <cell r="E306">
            <v>7774</v>
          </cell>
          <cell r="F306">
            <v>115</v>
          </cell>
          <cell r="G306" t="str">
            <v>Торгово производственная фирма "САХОВАТ"</v>
          </cell>
          <cell r="H306">
            <v>202794407</v>
          </cell>
        </row>
        <row r="307">
          <cell r="C307">
            <v>15406995</v>
          </cell>
          <cell r="D307">
            <v>71150</v>
          </cell>
          <cell r="E307">
            <v>7774</v>
          </cell>
          <cell r="F307">
            <v>114</v>
          </cell>
          <cell r="G307" t="str">
            <v>Частное многопрофильное производственное предриятие "АКБАР"</v>
          </cell>
          <cell r="H307">
            <v>203081763</v>
          </cell>
        </row>
        <row r="308">
          <cell r="C308">
            <v>17066999</v>
          </cell>
          <cell r="D308">
            <v>71280</v>
          </cell>
          <cell r="E308">
            <v>7794</v>
          </cell>
          <cell r="F308">
            <v>146</v>
          </cell>
          <cell r="G308" t="str">
            <v>Розничное Торговое Объединение При Акционерной Компании "КАШКАДАРЕ ВИЛОЯТ МАТЛУБОТ САВДО" Мубарекского Района</v>
          </cell>
          <cell r="H308">
            <v>202620020</v>
          </cell>
        </row>
        <row r="309">
          <cell r="C309">
            <v>17178280</v>
          </cell>
          <cell r="D309">
            <v>71280</v>
          </cell>
          <cell r="E309">
            <v>7774</v>
          </cell>
          <cell r="F309">
            <v>115</v>
          </cell>
          <cell r="G309" t="str">
            <v>Частная производственная фирма "HУРОБОД"</v>
          </cell>
          <cell r="H309">
            <v>202719283</v>
          </cell>
        </row>
        <row r="310">
          <cell r="C310">
            <v>17412505</v>
          </cell>
          <cell r="D310">
            <v>71500</v>
          </cell>
          <cell r="E310">
            <v>7774</v>
          </cell>
          <cell r="F310">
            <v>114</v>
          </cell>
          <cell r="G310" t="str">
            <v>Многопрофильное производственное предприятие "ЕРКИH"</v>
          </cell>
          <cell r="H310">
            <v>203139411</v>
          </cell>
        </row>
        <row r="311">
          <cell r="C311">
            <v>17890280</v>
          </cell>
          <cell r="D311">
            <v>71500</v>
          </cell>
          <cell r="E311">
            <v>7774</v>
          </cell>
          <cell r="F311">
            <v>114</v>
          </cell>
          <cell r="G311" t="str">
            <v>Частная фирма "Санжар" Мубарекского района</v>
          </cell>
          <cell r="H311">
            <v>203400673</v>
          </cell>
        </row>
        <row r="312">
          <cell r="C312">
            <v>17890593</v>
          </cell>
          <cell r="D312">
            <v>71500</v>
          </cell>
          <cell r="E312">
            <v>7774</v>
          </cell>
          <cell r="F312">
            <v>114</v>
          </cell>
          <cell r="G312" t="str">
            <v>Многопрофильное производственное предприятие "ЯHГИБОЙ ОТА"</v>
          </cell>
          <cell r="H312">
            <v>203419165</v>
          </cell>
        </row>
        <row r="313">
          <cell r="C313">
            <v>17891730</v>
          </cell>
          <cell r="D313">
            <v>14933</v>
          </cell>
          <cell r="E313">
            <v>1007</v>
          </cell>
          <cell r="F313">
            <v>223</v>
          </cell>
          <cell r="G313" t="str">
            <v>Производственно ремонтный участок "МУБОРАК-ТАЪМИHОТ"</v>
          </cell>
          <cell r="H313">
            <v>203408836</v>
          </cell>
        </row>
        <row r="314">
          <cell r="C314">
            <v>17893775</v>
          </cell>
          <cell r="D314">
            <v>71150</v>
          </cell>
          <cell r="E314">
            <v>7774</v>
          </cell>
          <cell r="F314">
            <v>114</v>
          </cell>
          <cell r="G314" t="str">
            <v>Многопрофильное производственное предприятие "АHХОР"</v>
          </cell>
          <cell r="H314">
            <v>203412895</v>
          </cell>
        </row>
        <row r="315">
          <cell r="C315">
            <v>17894964</v>
          </cell>
          <cell r="D315">
            <v>71500</v>
          </cell>
          <cell r="E315">
            <v>7774</v>
          </cell>
          <cell r="F315">
            <v>114</v>
          </cell>
          <cell r="G315" t="str">
            <v>Частная торговая фирма "ЗАРБДОР"</v>
          </cell>
          <cell r="H315">
            <v>203408875</v>
          </cell>
        </row>
        <row r="316">
          <cell r="C316">
            <v>17895359</v>
          </cell>
          <cell r="D316">
            <v>71500</v>
          </cell>
          <cell r="E316">
            <v>7774</v>
          </cell>
          <cell r="F316">
            <v>114</v>
          </cell>
          <cell r="G316" t="str">
            <v>Частная фирма "ЖОHИКУЛ"</v>
          </cell>
          <cell r="H316">
            <v>203410771</v>
          </cell>
        </row>
        <row r="317">
          <cell r="C317">
            <v>17960804</v>
          </cell>
          <cell r="D317">
            <v>17114</v>
          </cell>
          <cell r="E317">
            <v>7794</v>
          </cell>
          <cell r="F317">
            <v>148</v>
          </cell>
          <cell r="G317" t="str">
            <v>Филиал "ВЕРОHИКА" дочернего предприятия &lt;Каххор&gt; РТМ  Дальсо инженеринг энд констраник СП Россия-Англия</v>
          </cell>
          <cell r="H317">
            <v>203470414</v>
          </cell>
        </row>
        <row r="318">
          <cell r="C318">
            <v>17976745</v>
          </cell>
          <cell r="D318">
            <v>71500</v>
          </cell>
          <cell r="E318">
            <v>7774</v>
          </cell>
          <cell r="F318">
            <v>114</v>
          </cell>
          <cell r="G318" t="str">
            <v>Многопрофильное производственное предприятие "КОМРОH"</v>
          </cell>
          <cell r="H318">
            <v>203503995</v>
          </cell>
        </row>
        <row r="319">
          <cell r="C319">
            <v>18053959</v>
          </cell>
          <cell r="D319">
            <v>71150</v>
          </cell>
          <cell r="E319">
            <v>7774</v>
          </cell>
          <cell r="F319">
            <v>114</v>
          </cell>
          <cell r="G319" t="str">
            <v>Многопрофильное производственное предприятие "АСЯ"</v>
          </cell>
          <cell r="H319">
            <v>203568654</v>
          </cell>
        </row>
        <row r="320">
          <cell r="C320">
            <v>18076179</v>
          </cell>
          <cell r="D320">
            <v>63200</v>
          </cell>
          <cell r="E320">
            <v>7774</v>
          </cell>
          <cell r="F320">
            <v>114</v>
          </cell>
          <cell r="G320" t="str">
            <v>Многопрофильное производственное предприятие "Баракат" Мубарекского района</v>
          </cell>
          <cell r="H320">
            <v>203568718</v>
          </cell>
        </row>
        <row r="321">
          <cell r="C321">
            <v>18272590</v>
          </cell>
          <cell r="D321">
            <v>63200</v>
          </cell>
          <cell r="E321">
            <v>7774</v>
          </cell>
          <cell r="F321">
            <v>114</v>
          </cell>
          <cell r="G321" t="str">
            <v>Производственное предприятие "ШАВКАТ"</v>
          </cell>
          <cell r="H321">
            <v>203771624</v>
          </cell>
        </row>
        <row r="322">
          <cell r="C322">
            <v>18274488</v>
          </cell>
          <cell r="D322">
            <v>63200</v>
          </cell>
          <cell r="E322">
            <v>7774</v>
          </cell>
          <cell r="F322">
            <v>114</v>
          </cell>
          <cell r="G322" t="str">
            <v>Многопрофильное  производственное предприятие "ОЙHАЗАР-ГОЙИБ"</v>
          </cell>
          <cell r="H322">
            <v>203773954</v>
          </cell>
        </row>
        <row r="323">
          <cell r="C323">
            <v>18710297</v>
          </cell>
          <cell r="D323">
            <v>17210</v>
          </cell>
          <cell r="E323">
            <v>7774</v>
          </cell>
          <cell r="F323">
            <v>114</v>
          </cell>
          <cell r="G323" t="str">
            <v>Производственное предприятие "МАХСУМА-ПАРИ"</v>
          </cell>
          <cell r="H323">
            <v>204166251</v>
          </cell>
        </row>
        <row r="324">
          <cell r="C324">
            <v>17413628</v>
          </cell>
          <cell r="D324">
            <v>71500</v>
          </cell>
          <cell r="E324">
            <v>7774</v>
          </cell>
          <cell r="F324">
            <v>115</v>
          </cell>
          <cell r="G324" t="str">
            <v>Многопрофильное производственное предприятие "ИТОЛМАС БОБО"</v>
          </cell>
          <cell r="H324">
            <v>203025009</v>
          </cell>
        </row>
        <row r="325">
          <cell r="C325">
            <v>16864553</v>
          </cell>
          <cell r="D325">
            <v>22200</v>
          </cell>
          <cell r="E325">
            <v>7794</v>
          </cell>
          <cell r="F325">
            <v>146</v>
          </cell>
          <cell r="G325" t="str">
            <v>Предприятие службы ветеринарии-300</v>
          </cell>
          <cell r="H325" t="str">
            <v>А</v>
          </cell>
        </row>
        <row r="326">
          <cell r="C326">
            <v>15246617</v>
          </cell>
          <cell r="D326">
            <v>81100</v>
          </cell>
          <cell r="E326">
            <v>1007</v>
          </cell>
          <cell r="F326">
            <v>114</v>
          </cell>
          <cell r="G326" t="str">
            <v>Коллективное предприятия "КОРА-КУМ"</v>
          </cell>
          <cell r="H326">
            <v>201571186</v>
          </cell>
        </row>
        <row r="327">
          <cell r="C327">
            <v>15875477</v>
          </cell>
          <cell r="D327">
            <v>14981</v>
          </cell>
          <cell r="E327">
            <v>7774</v>
          </cell>
          <cell r="F327">
            <v>142</v>
          </cell>
          <cell r="G327" t="str">
            <v>Общество с ограниченной ответственностью "МУБОРАК ОМАД"</v>
          </cell>
          <cell r="H327">
            <v>200698677</v>
          </cell>
        </row>
        <row r="328">
          <cell r="C328">
            <v>15410175</v>
          </cell>
          <cell r="D328">
            <v>71212</v>
          </cell>
          <cell r="E328">
            <v>3884</v>
          </cell>
          <cell r="F328">
            <v>114</v>
          </cell>
          <cell r="G328" t="str">
            <v>Аптека-12</v>
          </cell>
          <cell r="H328">
            <v>200697529</v>
          </cell>
        </row>
        <row r="329">
          <cell r="C329">
            <v>17344077</v>
          </cell>
          <cell r="D329">
            <v>61124</v>
          </cell>
          <cell r="E329">
            <v>7794</v>
          </cell>
          <cell r="F329">
            <v>142</v>
          </cell>
          <cell r="G329" t="str">
            <v>Общество с ограниченной отвественностью "УРТА ОСИЕ"</v>
          </cell>
          <cell r="H329">
            <v>202864374</v>
          </cell>
        </row>
        <row r="330">
          <cell r="C330">
            <v>17888254</v>
          </cell>
          <cell r="D330">
            <v>61124</v>
          </cell>
          <cell r="E330">
            <v>7774</v>
          </cell>
          <cell r="F330">
            <v>114</v>
          </cell>
          <cell r="G330" t="str">
            <v>Многопрофильное производственное предприятие "ИЖОД"</v>
          </cell>
          <cell r="H330">
            <v>203400680</v>
          </cell>
        </row>
        <row r="331">
          <cell r="C331">
            <v>17890080</v>
          </cell>
          <cell r="D331">
            <v>71500</v>
          </cell>
          <cell r="E331">
            <v>7774</v>
          </cell>
          <cell r="F331">
            <v>114</v>
          </cell>
          <cell r="G331" t="str">
            <v>Частная фирма "ШЕЙХ"</v>
          </cell>
          <cell r="H331">
            <v>203403811</v>
          </cell>
        </row>
        <row r="332">
          <cell r="C332">
            <v>17890133</v>
          </cell>
          <cell r="D332">
            <v>71500</v>
          </cell>
          <cell r="E332">
            <v>7774</v>
          </cell>
          <cell r="F332">
            <v>114</v>
          </cell>
          <cell r="G332" t="str">
            <v>Частный торговый магазин "ФАРРУХ"</v>
          </cell>
          <cell r="H332">
            <v>203403835</v>
          </cell>
        </row>
        <row r="333">
          <cell r="C333">
            <v>17890587</v>
          </cell>
          <cell r="D333">
            <v>71500</v>
          </cell>
          <cell r="E333">
            <v>7774</v>
          </cell>
          <cell r="F333">
            <v>114</v>
          </cell>
          <cell r="G333" t="str">
            <v>Частная фирма "БАХОР"</v>
          </cell>
          <cell r="H333">
            <v>203402339</v>
          </cell>
        </row>
        <row r="334">
          <cell r="C334">
            <v>17890647</v>
          </cell>
          <cell r="D334">
            <v>71500</v>
          </cell>
          <cell r="E334">
            <v>7774</v>
          </cell>
          <cell r="F334">
            <v>114</v>
          </cell>
          <cell r="G334" t="str">
            <v>Частная фирма "ГЕОЛОГ"</v>
          </cell>
          <cell r="H334">
            <v>203402346</v>
          </cell>
        </row>
        <row r="335">
          <cell r="C335">
            <v>17890682</v>
          </cell>
          <cell r="D335">
            <v>71500</v>
          </cell>
          <cell r="E335">
            <v>7774</v>
          </cell>
          <cell r="F335">
            <v>114</v>
          </cell>
          <cell r="G335" t="str">
            <v>Частная фирма "HУР"</v>
          </cell>
          <cell r="H335">
            <v>203402322</v>
          </cell>
        </row>
        <row r="336">
          <cell r="C336">
            <v>17890788</v>
          </cell>
          <cell r="D336">
            <v>71500</v>
          </cell>
          <cell r="E336">
            <v>7774</v>
          </cell>
          <cell r="F336">
            <v>114</v>
          </cell>
          <cell r="G336" t="str">
            <v>Частная фирма "УМИД"</v>
          </cell>
          <cell r="H336">
            <v>203402299</v>
          </cell>
        </row>
        <row r="337">
          <cell r="C337">
            <v>17890937</v>
          </cell>
          <cell r="D337">
            <v>71500</v>
          </cell>
          <cell r="E337">
            <v>7774</v>
          </cell>
          <cell r="F337">
            <v>114</v>
          </cell>
          <cell r="G337" t="str">
            <v>Частная фирма "ОРИФ"</v>
          </cell>
          <cell r="H337">
            <v>203402282</v>
          </cell>
        </row>
        <row r="338">
          <cell r="C338">
            <v>17891090</v>
          </cell>
          <cell r="D338">
            <v>71500</v>
          </cell>
          <cell r="E338">
            <v>7774</v>
          </cell>
          <cell r="F338">
            <v>114</v>
          </cell>
          <cell r="G338" t="str">
            <v>Частная фирма "ШЕРЗОД"</v>
          </cell>
          <cell r="H338">
            <v>203403843</v>
          </cell>
        </row>
        <row r="339">
          <cell r="C339">
            <v>17893232</v>
          </cell>
          <cell r="D339">
            <v>71500</v>
          </cell>
          <cell r="E339">
            <v>7774</v>
          </cell>
          <cell r="F339">
            <v>114</v>
          </cell>
          <cell r="G339" t="str">
            <v>Частная фирма "КАРЛИК"</v>
          </cell>
          <cell r="H339">
            <v>203408844</v>
          </cell>
        </row>
        <row r="340">
          <cell r="C340">
            <v>17896064</v>
          </cell>
          <cell r="D340">
            <v>61124</v>
          </cell>
          <cell r="E340">
            <v>7774</v>
          </cell>
          <cell r="F340">
            <v>114</v>
          </cell>
          <cell r="G340" t="str">
            <v>Производственное предприятие "МУХАББАТ"</v>
          </cell>
          <cell r="H340">
            <v>203408868</v>
          </cell>
        </row>
        <row r="341">
          <cell r="C341">
            <v>17974433</v>
          </cell>
          <cell r="D341">
            <v>93160</v>
          </cell>
          <cell r="E341">
            <v>7774</v>
          </cell>
          <cell r="F341">
            <v>114</v>
          </cell>
          <cell r="G341" t="str">
            <v>Частный парк "МАДИHА-БОHУ"</v>
          </cell>
          <cell r="H341">
            <v>203479836</v>
          </cell>
        </row>
        <row r="342">
          <cell r="C342">
            <v>18866467</v>
          </cell>
          <cell r="D342">
            <v>71500</v>
          </cell>
          <cell r="E342">
            <v>7774</v>
          </cell>
          <cell r="F342">
            <v>114</v>
          </cell>
          <cell r="G342" t="str">
            <v>Торговое предприятие "ШАМОЛ-ШИФО"</v>
          </cell>
          <cell r="H342">
            <v>204338740</v>
          </cell>
        </row>
        <row r="343">
          <cell r="C343">
            <v>17256399</v>
          </cell>
          <cell r="D343">
            <v>71500</v>
          </cell>
          <cell r="E343">
            <v>7774</v>
          </cell>
          <cell r="F343">
            <v>114</v>
          </cell>
          <cell r="G343" t="str">
            <v>Производственно коммерческое предприятие "АЛЬФА"</v>
          </cell>
          <cell r="H343">
            <v>202529149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</sheetNames>
    <sheetDataSet>
      <sheetData sheetId="0"/>
      <sheetData sheetId="1"/>
      <sheetData sheetId="2"/>
      <sheetData sheetId="3"/>
      <sheetData sheetId="4" refreshError="1">
        <row r="4">
          <cell r="O4">
            <v>67.099999999999994</v>
          </cell>
        </row>
      </sheetData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</sheetNames>
    <sheetDataSet>
      <sheetData sheetId="0"/>
      <sheetData sheetId="1"/>
      <sheetData sheetId="2"/>
      <sheetData sheetId="3"/>
      <sheetData sheetId="4" refreshError="1">
        <row r="4">
          <cell r="O4">
            <v>67.099999999999994</v>
          </cell>
        </row>
      </sheetData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gjnht, rjhpbyf"/>
      <sheetName val="Варианты"/>
      <sheetName val="Фориш 2003"/>
      <sheetName val="URGDSPL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abSelected="1" topLeftCell="A3" workbookViewId="0">
      <selection activeCell="H21" sqref="H21"/>
    </sheetView>
  </sheetViews>
  <sheetFormatPr defaultRowHeight="12.75" x14ac:dyDescent="0.2"/>
  <cols>
    <col min="1" max="1" width="2.7109375" style="5" customWidth="1"/>
    <col min="2" max="2" width="32.28515625" style="5" customWidth="1"/>
    <col min="3" max="3" width="23.5703125" style="5" hidden="1" customWidth="1"/>
    <col min="4" max="5" width="10.5703125" style="5" customWidth="1"/>
    <col min="6" max="6" width="10.7109375" style="5" customWidth="1"/>
    <col min="7" max="7" width="11.7109375" style="5" customWidth="1"/>
    <col min="8" max="8" width="9.7109375" style="5" customWidth="1"/>
    <col min="9" max="9" width="7.28515625" style="5" customWidth="1"/>
    <col min="10" max="10" width="2.28515625" style="5" customWidth="1"/>
    <col min="11" max="11" width="42.28515625" style="5" customWidth="1"/>
    <col min="12" max="12" width="12.85546875" style="5" customWidth="1"/>
    <col min="13" max="13" width="12.42578125" style="5" customWidth="1"/>
    <col min="14" max="14" width="12.28515625" style="5" customWidth="1"/>
    <col min="15" max="16" width="9.140625" style="5"/>
    <col min="17" max="19" width="9.5703125" style="5" bestFit="1" customWidth="1"/>
    <col min="20" max="16384" width="9.140625" style="5"/>
  </cols>
  <sheetData>
    <row r="1" spans="1:17" x14ac:dyDescent="0.2">
      <c r="A1" s="1"/>
      <c r="B1" s="106" t="s">
        <v>0</v>
      </c>
      <c r="C1" s="120"/>
      <c r="D1" s="120"/>
      <c r="E1" s="120"/>
      <c r="F1" s="120"/>
      <c r="G1" s="120"/>
      <c r="H1" s="1"/>
      <c r="I1" s="4"/>
      <c r="J1" s="4"/>
      <c r="K1" s="4"/>
      <c r="L1" s="4"/>
      <c r="M1" s="4"/>
      <c r="N1" s="4"/>
    </row>
    <row r="2" spans="1:17" x14ac:dyDescent="0.2">
      <c r="A2" s="1"/>
      <c r="B2" s="106" t="s">
        <v>145</v>
      </c>
      <c r="C2" s="120"/>
      <c r="D2" s="120"/>
      <c r="E2" s="120"/>
      <c r="F2" s="120"/>
      <c r="G2" s="120"/>
      <c r="H2" s="3" t="s">
        <v>1</v>
      </c>
      <c r="I2" s="4"/>
      <c r="J2" s="1"/>
      <c r="K2" s="2" t="s">
        <v>2</v>
      </c>
      <c r="L2" s="1"/>
      <c r="M2" s="1" t="s">
        <v>3</v>
      </c>
      <c r="N2" s="1"/>
    </row>
    <row r="3" spans="1:17" x14ac:dyDescent="0.2">
      <c r="A3" s="1"/>
      <c r="B3" s="1"/>
      <c r="C3" s="1"/>
      <c r="D3" s="1"/>
      <c r="E3" s="1"/>
      <c r="F3" s="1"/>
      <c r="G3" s="1"/>
      <c r="H3" s="1"/>
      <c r="I3" s="4"/>
      <c r="J3" s="138"/>
      <c r="K3" s="138"/>
      <c r="L3" s="7" t="s">
        <v>4</v>
      </c>
      <c r="M3" s="7" t="s">
        <v>5</v>
      </c>
      <c r="N3" s="7" t="s">
        <v>6</v>
      </c>
    </row>
    <row r="4" spans="1:17" x14ac:dyDescent="0.2">
      <c r="A4" s="1"/>
      <c r="B4" s="132" t="s">
        <v>7</v>
      </c>
      <c r="C4" s="141"/>
      <c r="D4" s="141"/>
      <c r="E4" s="141"/>
      <c r="F4" s="141"/>
      <c r="G4" s="141"/>
      <c r="H4" s="141"/>
      <c r="I4" s="4"/>
      <c r="J4" s="140"/>
      <c r="K4" s="140"/>
      <c r="L4" s="7" t="s">
        <v>8</v>
      </c>
      <c r="M4" s="7" t="s">
        <v>9</v>
      </c>
      <c r="N4" s="7" t="s">
        <v>10</v>
      </c>
    </row>
    <row r="5" spans="1:17" x14ac:dyDescent="0.2">
      <c r="A5" s="8" t="s">
        <v>11</v>
      </c>
      <c r="B5" s="116" t="s">
        <v>12</v>
      </c>
      <c r="C5" s="117"/>
      <c r="D5" s="7" t="s">
        <v>13</v>
      </c>
      <c r="E5" s="7" t="s">
        <v>13</v>
      </c>
      <c r="F5" s="116" t="s">
        <v>14</v>
      </c>
      <c r="G5" s="122"/>
      <c r="H5" s="117"/>
      <c r="I5" s="4"/>
      <c r="J5" s="139"/>
      <c r="K5" s="139"/>
      <c r="L5" s="8"/>
      <c r="M5" s="8"/>
      <c r="N5" s="7" t="s">
        <v>15</v>
      </c>
    </row>
    <row r="6" spans="1:17" x14ac:dyDescent="0.2">
      <c r="A6" s="8"/>
      <c r="B6" s="116"/>
      <c r="C6" s="117"/>
      <c r="D6" s="7" t="s">
        <v>16</v>
      </c>
      <c r="E6" s="7" t="s">
        <v>17</v>
      </c>
      <c r="F6" s="8"/>
      <c r="G6" s="8"/>
      <c r="H6" s="8" t="s">
        <v>18</v>
      </c>
      <c r="I6" s="4"/>
      <c r="J6" s="8">
        <v>1</v>
      </c>
      <c r="K6" s="12" t="s">
        <v>19</v>
      </c>
      <c r="L6" s="12">
        <f>SUM(L7:L14)</f>
        <v>307</v>
      </c>
      <c r="M6" s="41">
        <f>SUM(M7:M14)</f>
        <v>1346718.2000000002</v>
      </c>
      <c r="N6" s="41">
        <f t="shared" ref="N6:N14" si="0">M6/L6/6</f>
        <v>731.11737242128129</v>
      </c>
      <c r="P6" s="13"/>
    </row>
    <row r="7" spans="1:17" x14ac:dyDescent="0.2">
      <c r="A7" s="8"/>
      <c r="B7" s="116"/>
      <c r="C7" s="117"/>
      <c r="D7" s="7" t="s">
        <v>20</v>
      </c>
      <c r="E7" s="7" t="s">
        <v>21</v>
      </c>
      <c r="F7" s="7" t="s">
        <v>22</v>
      </c>
      <c r="G7" s="7" t="s">
        <v>23</v>
      </c>
      <c r="H7" s="7" t="s">
        <v>24</v>
      </c>
      <c r="I7" s="4"/>
      <c r="J7" s="7"/>
      <c r="K7" s="14" t="s">
        <v>25</v>
      </c>
      <c r="L7" s="8">
        <v>6</v>
      </c>
      <c r="M7" s="20">
        <v>83600</v>
      </c>
      <c r="N7" s="41">
        <f t="shared" si="0"/>
        <v>2322.2222222222222</v>
      </c>
      <c r="O7" s="15"/>
      <c r="P7" s="16"/>
      <c r="Q7" s="15"/>
    </row>
    <row r="8" spans="1:17" x14ac:dyDescent="0.2">
      <c r="A8" s="8"/>
      <c r="B8" s="116"/>
      <c r="C8" s="117"/>
      <c r="D8" s="7" t="s">
        <v>26</v>
      </c>
      <c r="E8" s="7" t="s">
        <v>27</v>
      </c>
      <c r="F8" s="8"/>
      <c r="G8" s="8"/>
      <c r="H8" s="8"/>
      <c r="I8" s="4"/>
      <c r="J8" s="8"/>
      <c r="K8" s="7" t="s">
        <v>28</v>
      </c>
      <c r="L8" s="8">
        <v>2</v>
      </c>
      <c r="M8" s="20">
        <v>7358.7</v>
      </c>
      <c r="N8" s="41">
        <f t="shared" si="0"/>
        <v>613.22500000000002</v>
      </c>
      <c r="O8" s="15"/>
      <c r="P8" s="17"/>
      <c r="Q8" s="15"/>
    </row>
    <row r="9" spans="1:17" x14ac:dyDescent="0.2">
      <c r="A9" s="8" t="s">
        <v>29</v>
      </c>
      <c r="B9" s="134" t="s">
        <v>30</v>
      </c>
      <c r="C9" s="135"/>
      <c r="D9" s="20">
        <f>D10+D11</f>
        <v>18235488.399999999</v>
      </c>
      <c r="E9" s="20">
        <f t="shared" ref="E9:E21" si="1">G9/D9*100</f>
        <v>120.94240097238087</v>
      </c>
      <c r="F9" s="20">
        <f>F10+F11</f>
        <v>21633300</v>
      </c>
      <c r="G9" s="20">
        <f>G10+G11</f>
        <v>22054437.5</v>
      </c>
      <c r="H9" s="20">
        <f>G9/F9*100</f>
        <v>101.94670947104696</v>
      </c>
      <c r="I9" s="4"/>
      <c r="J9" s="8"/>
      <c r="K9" s="7" t="s">
        <v>146</v>
      </c>
      <c r="L9" s="8">
        <v>91</v>
      </c>
      <c r="M9" s="20">
        <v>359063.9</v>
      </c>
      <c r="N9" s="41">
        <f t="shared" si="0"/>
        <v>657.62619047619057</v>
      </c>
      <c r="O9" s="15"/>
      <c r="P9" s="21"/>
      <c r="Q9" s="15"/>
    </row>
    <row r="10" spans="1:17" x14ac:dyDescent="0.2">
      <c r="A10" s="8" t="s">
        <v>32</v>
      </c>
      <c r="B10" s="134" t="s">
        <v>33</v>
      </c>
      <c r="C10" s="135"/>
      <c r="D10" s="20">
        <v>10184491.699999999</v>
      </c>
      <c r="E10" s="20">
        <f t="shared" si="1"/>
        <v>125.20551123822901</v>
      </c>
      <c r="F10" s="20">
        <v>12433300</v>
      </c>
      <c r="G10" s="20">
        <v>12751544.9</v>
      </c>
      <c r="H10" s="20">
        <f>G10/F10*100</f>
        <v>102.55961731800889</v>
      </c>
      <c r="I10" s="4"/>
      <c r="J10" s="8"/>
      <c r="K10" s="7" t="s">
        <v>31</v>
      </c>
      <c r="L10" s="8">
        <v>30</v>
      </c>
      <c r="M10" s="20">
        <v>124449.60000000001</v>
      </c>
      <c r="N10" s="41">
        <f t="shared" si="0"/>
        <v>691.38666666666677</v>
      </c>
      <c r="O10" s="15"/>
      <c r="P10" s="16"/>
      <c r="Q10" s="15"/>
    </row>
    <row r="11" spans="1:17" x14ac:dyDescent="0.2">
      <c r="A11" s="8" t="s">
        <v>35</v>
      </c>
      <c r="B11" s="116" t="s">
        <v>36</v>
      </c>
      <c r="C11" s="117"/>
      <c r="D11" s="20">
        <v>8050996.7000000002</v>
      </c>
      <c r="E11" s="20">
        <f t="shared" si="1"/>
        <v>115.54957661329061</v>
      </c>
      <c r="F11" s="20">
        <v>9200000</v>
      </c>
      <c r="G11" s="20">
        <v>9302892.5999999996</v>
      </c>
      <c r="H11" s="20">
        <f>G11/F11*100</f>
        <v>101.11839782608696</v>
      </c>
      <c r="I11" s="4"/>
      <c r="J11" s="8"/>
      <c r="K11" s="7" t="s">
        <v>34</v>
      </c>
      <c r="L11" s="8">
        <v>74</v>
      </c>
      <c r="M11" s="20">
        <v>237384.2</v>
      </c>
      <c r="N11" s="41">
        <f t="shared" si="0"/>
        <v>534.64909909909909</v>
      </c>
      <c r="O11" s="15"/>
      <c r="P11" s="16"/>
      <c r="Q11" s="15"/>
    </row>
    <row r="12" spans="1:17" x14ac:dyDescent="0.2">
      <c r="A12" s="8"/>
      <c r="B12" s="134" t="s">
        <v>38</v>
      </c>
      <c r="C12" s="135"/>
      <c r="D12" s="20">
        <v>2373205.2000000002</v>
      </c>
      <c r="E12" s="20">
        <f t="shared" si="1"/>
        <v>129.52047298733376</v>
      </c>
      <c r="F12" s="7" t="s">
        <v>39</v>
      </c>
      <c r="G12" s="20">
        <v>3073786.6</v>
      </c>
      <c r="H12" s="22" t="s">
        <v>39</v>
      </c>
      <c r="I12" s="4"/>
      <c r="J12" s="8"/>
      <c r="K12" s="7" t="s">
        <v>147</v>
      </c>
      <c r="L12" s="8">
        <v>26</v>
      </c>
      <c r="M12" s="20">
        <v>98596.5</v>
      </c>
      <c r="N12" s="41">
        <f t="shared" si="0"/>
        <v>632.02884615384619</v>
      </c>
      <c r="O12" s="15"/>
      <c r="P12" s="16"/>
      <c r="Q12" s="15"/>
    </row>
    <row r="13" spans="1:17" x14ac:dyDescent="0.2">
      <c r="A13" s="8" t="s">
        <v>41</v>
      </c>
      <c r="B13" s="134" t="s">
        <v>42</v>
      </c>
      <c r="C13" s="135"/>
      <c r="D13" s="20">
        <f>D14+D15</f>
        <v>2093535.9</v>
      </c>
      <c r="E13" s="20">
        <f>G13/D13*100</f>
        <v>114.47949375981563</v>
      </c>
      <c r="F13" s="20">
        <f>F14+F15</f>
        <v>2695060</v>
      </c>
      <c r="G13" s="20">
        <f>G14+G15</f>
        <v>2396669.2999999998</v>
      </c>
      <c r="H13" s="20">
        <f t="shared" ref="H13:H22" si="2">G13/F13*100</f>
        <v>88.928235363962202</v>
      </c>
      <c r="I13" s="4"/>
      <c r="J13" s="8"/>
      <c r="K13" s="7" t="s">
        <v>37</v>
      </c>
      <c r="L13" s="8">
        <v>1</v>
      </c>
      <c r="M13" s="20">
        <v>5262.2</v>
      </c>
      <c r="N13" s="41">
        <f t="shared" si="0"/>
        <v>877.0333333333333</v>
      </c>
      <c r="O13" s="15"/>
      <c r="P13" s="23"/>
      <c r="Q13" s="15"/>
    </row>
    <row r="14" spans="1:17" x14ac:dyDescent="0.2">
      <c r="A14" s="8"/>
      <c r="B14" s="18" t="s">
        <v>43</v>
      </c>
      <c r="C14" s="19"/>
      <c r="D14" s="20">
        <v>935979</v>
      </c>
      <c r="E14" s="20">
        <f t="shared" si="1"/>
        <v>124.25589676691465</v>
      </c>
      <c r="F14" s="20">
        <v>1238385</v>
      </c>
      <c r="G14" s="20">
        <v>1163009.1000000001</v>
      </c>
      <c r="H14" s="20">
        <f t="shared" si="2"/>
        <v>93.913371043738422</v>
      </c>
      <c r="I14" s="4"/>
      <c r="J14" s="8"/>
      <c r="K14" s="7" t="s">
        <v>40</v>
      </c>
      <c r="L14" s="8">
        <v>77</v>
      </c>
      <c r="M14" s="20">
        <v>431003.1</v>
      </c>
      <c r="N14" s="41">
        <f t="shared" si="0"/>
        <v>932.90714285714284</v>
      </c>
      <c r="O14" s="24"/>
      <c r="P14" s="23"/>
      <c r="Q14" s="15"/>
    </row>
    <row r="15" spans="1:17" x14ac:dyDescent="0.2">
      <c r="A15" s="8"/>
      <c r="B15" s="18" t="s">
        <v>44</v>
      </c>
      <c r="C15" s="19"/>
      <c r="D15" s="20">
        <v>1157556.8999999999</v>
      </c>
      <c r="E15" s="20">
        <f t="shared" si="1"/>
        <v>106.57447595016711</v>
      </c>
      <c r="F15" s="20">
        <v>1456675</v>
      </c>
      <c r="G15" s="20">
        <v>1233660.2</v>
      </c>
      <c r="H15" s="20">
        <f t="shared" si="2"/>
        <v>84.690147081538441</v>
      </c>
      <c r="I15" s="4"/>
      <c r="J15" s="16"/>
      <c r="K15" s="24"/>
      <c r="L15" s="24"/>
      <c r="M15" s="24"/>
      <c r="N15" s="24"/>
      <c r="O15" s="24"/>
      <c r="P15" s="23"/>
      <c r="Q15" s="15"/>
    </row>
    <row r="16" spans="1:17" x14ac:dyDescent="0.2">
      <c r="A16" s="8" t="s">
        <v>45</v>
      </c>
      <c r="B16" s="134" t="s">
        <v>46</v>
      </c>
      <c r="C16" s="135"/>
      <c r="D16" s="8">
        <v>2288848.4</v>
      </c>
      <c r="E16" s="20">
        <f t="shared" si="1"/>
        <v>119.17761787980365</v>
      </c>
      <c r="F16" s="20">
        <v>2929185</v>
      </c>
      <c r="G16" s="20">
        <v>2727795</v>
      </c>
      <c r="H16" s="20">
        <f t="shared" si="2"/>
        <v>93.124708750044803</v>
      </c>
      <c r="I16" s="4"/>
      <c r="J16" s="132" t="s">
        <v>143</v>
      </c>
      <c r="K16" s="132"/>
      <c r="L16" s="132"/>
      <c r="M16" s="132"/>
      <c r="N16" s="132"/>
      <c r="P16" s="23"/>
      <c r="Q16" s="15"/>
    </row>
    <row r="17" spans="1:17" x14ac:dyDescent="0.2">
      <c r="A17" s="8" t="s">
        <v>49</v>
      </c>
      <c r="B17" s="134" t="s">
        <v>50</v>
      </c>
      <c r="C17" s="135"/>
      <c r="D17" s="20">
        <v>2009250.8</v>
      </c>
      <c r="E17" s="20">
        <f t="shared" si="1"/>
        <v>102.09360125674705</v>
      </c>
      <c r="F17" s="20">
        <v>2243890</v>
      </c>
      <c r="G17" s="20">
        <v>2051316.5</v>
      </c>
      <c r="H17" s="20">
        <f t="shared" si="2"/>
        <v>91.417872533858613</v>
      </c>
      <c r="I17" s="4"/>
      <c r="J17" s="6"/>
      <c r="K17" s="8"/>
      <c r="L17" s="25" t="s">
        <v>47</v>
      </c>
      <c r="M17" s="8" t="s">
        <v>48</v>
      </c>
      <c r="N17" s="8"/>
      <c r="P17" s="23"/>
      <c r="Q17" s="15"/>
    </row>
    <row r="18" spans="1:17" x14ac:dyDescent="0.2">
      <c r="A18" s="8"/>
      <c r="B18" s="134" t="s">
        <v>52</v>
      </c>
      <c r="C18" s="135"/>
      <c r="D18" s="20">
        <v>94054.2</v>
      </c>
      <c r="E18" s="20">
        <f t="shared" si="1"/>
        <v>114.33524499703363</v>
      </c>
      <c r="F18" s="20">
        <v>120970</v>
      </c>
      <c r="G18" s="20">
        <v>107537.1</v>
      </c>
      <c r="H18" s="20">
        <f t="shared" si="2"/>
        <v>88.895676614036546</v>
      </c>
      <c r="I18" s="4"/>
      <c r="J18" s="11"/>
      <c r="K18" s="8"/>
      <c r="L18" s="25" t="s">
        <v>51</v>
      </c>
      <c r="M18" s="9"/>
      <c r="N18" s="10"/>
      <c r="P18" s="23"/>
      <c r="Q18" s="15"/>
    </row>
    <row r="19" spans="1:17" x14ac:dyDescent="0.2">
      <c r="A19" s="8" t="s">
        <v>56</v>
      </c>
      <c r="B19" s="134" t="s">
        <v>57</v>
      </c>
      <c r="C19" s="135"/>
      <c r="D19" s="42">
        <v>16.100000000000001</v>
      </c>
      <c r="E19" s="20">
        <f t="shared" si="1"/>
        <v>1302.4844720496892</v>
      </c>
      <c r="F19" s="42">
        <v>20</v>
      </c>
      <c r="G19" s="42">
        <v>209.7</v>
      </c>
      <c r="H19" s="20">
        <f t="shared" si="2"/>
        <v>1048.5</v>
      </c>
      <c r="I19" s="4"/>
      <c r="J19" s="8">
        <v>1</v>
      </c>
      <c r="K19" s="8" t="s">
        <v>53</v>
      </c>
      <c r="L19" s="25" t="s">
        <v>54</v>
      </c>
      <c r="M19" s="9" t="s">
        <v>55</v>
      </c>
      <c r="N19" s="10"/>
      <c r="P19" s="23"/>
      <c r="Q19" s="15"/>
    </row>
    <row r="20" spans="1:17" x14ac:dyDescent="0.2">
      <c r="A20" s="8" t="s">
        <v>59</v>
      </c>
      <c r="B20" s="134" t="s">
        <v>60</v>
      </c>
      <c r="C20" s="135"/>
      <c r="D20" s="20">
        <v>170941.1</v>
      </c>
      <c r="E20" s="20">
        <f t="shared" si="1"/>
        <v>377.49897479307202</v>
      </c>
      <c r="F20" s="20">
        <v>389500</v>
      </c>
      <c r="G20" s="42">
        <v>645300.9</v>
      </c>
      <c r="H20" s="20">
        <f t="shared" si="2"/>
        <v>165.67417201540437</v>
      </c>
      <c r="I20" s="4"/>
      <c r="J20" s="8">
        <v>2</v>
      </c>
      <c r="K20" s="8" t="s">
        <v>58</v>
      </c>
      <c r="L20" s="43">
        <v>549463.4</v>
      </c>
      <c r="M20" s="9">
        <v>75776.3</v>
      </c>
      <c r="N20" s="10"/>
      <c r="P20" s="23"/>
      <c r="Q20" s="15"/>
    </row>
    <row r="21" spans="1:17" x14ac:dyDescent="0.2">
      <c r="A21" s="8" t="s">
        <v>62</v>
      </c>
      <c r="B21" s="134" t="s">
        <v>63</v>
      </c>
      <c r="C21" s="135"/>
      <c r="D21" s="20">
        <v>470622</v>
      </c>
      <c r="E21" s="20">
        <f t="shared" si="1"/>
        <v>120.58269694149443</v>
      </c>
      <c r="F21" s="20">
        <v>565500</v>
      </c>
      <c r="G21" s="20">
        <v>567488.69999999995</v>
      </c>
      <c r="H21" s="20">
        <f t="shared" si="2"/>
        <v>100.35167108753316</v>
      </c>
      <c r="I21" s="4"/>
      <c r="J21" s="8">
        <v>3</v>
      </c>
      <c r="K21" s="8" t="s">
        <v>61</v>
      </c>
      <c r="L21" s="25">
        <v>4335217.5999999996</v>
      </c>
      <c r="M21" s="44">
        <v>361301.3</v>
      </c>
      <c r="N21" s="45"/>
      <c r="P21" s="26"/>
      <c r="Q21" s="15"/>
    </row>
    <row r="22" spans="1:17" x14ac:dyDescent="0.2">
      <c r="A22" s="8" t="s">
        <v>65</v>
      </c>
      <c r="B22" s="134" t="s">
        <v>66</v>
      </c>
      <c r="C22" s="135"/>
      <c r="D22" s="20">
        <f>D13-D16+D17+D19-D20-D21</f>
        <v>1172391.3</v>
      </c>
      <c r="E22" s="20">
        <f>G22/D22*100</f>
        <v>43.297054490254204</v>
      </c>
      <c r="F22" s="20">
        <f>F13-F16+F17+F19-F20-F21</f>
        <v>1054785</v>
      </c>
      <c r="G22" s="20">
        <f>G13-G16+G17+G19-G20-G21</f>
        <v>507610.89999999967</v>
      </c>
      <c r="H22" s="20">
        <f t="shared" si="2"/>
        <v>48.124584630991116</v>
      </c>
      <c r="I22" s="4"/>
      <c r="J22" s="8">
        <v>4</v>
      </c>
      <c r="K22" s="8" t="s">
        <v>64</v>
      </c>
      <c r="L22" s="43">
        <v>4771007.5999999996</v>
      </c>
      <c r="M22" s="44">
        <v>274801.09999999998</v>
      </c>
      <c r="N22" s="45"/>
      <c r="P22" s="17"/>
      <c r="Q22" s="15"/>
    </row>
    <row r="23" spans="1:17" x14ac:dyDescent="0.2">
      <c r="A23" s="8"/>
      <c r="B23" s="133" t="s">
        <v>68</v>
      </c>
      <c r="C23" s="122"/>
      <c r="D23" s="122"/>
      <c r="E23" s="122"/>
      <c r="F23" s="122"/>
      <c r="G23" s="122"/>
      <c r="H23" s="117"/>
      <c r="I23" s="4"/>
      <c r="J23" s="8">
        <v>5</v>
      </c>
      <c r="K23" s="8" t="s">
        <v>67</v>
      </c>
      <c r="L23" s="43">
        <v>113673.4</v>
      </c>
      <c r="M23" s="9">
        <v>162276.5</v>
      </c>
      <c r="N23" s="10"/>
      <c r="P23" s="17"/>
      <c r="Q23" s="15"/>
    </row>
    <row r="24" spans="1:17" x14ac:dyDescent="0.2">
      <c r="A24" s="8"/>
      <c r="B24" s="134" t="s">
        <v>69</v>
      </c>
      <c r="C24" s="135"/>
      <c r="D24" s="42">
        <v>10.120319129799109</v>
      </c>
      <c r="E24" s="7" t="s">
        <v>39</v>
      </c>
      <c r="F24" s="42">
        <v>11.062031288312596</v>
      </c>
      <c r="G24" s="42">
        <v>10.035858887366944</v>
      </c>
      <c r="H24" s="7" t="s">
        <v>39</v>
      </c>
      <c r="J24" s="16"/>
      <c r="K24" s="16"/>
      <c r="L24" s="16"/>
      <c r="M24" s="17"/>
      <c r="N24" s="16"/>
      <c r="P24" s="17"/>
      <c r="Q24" s="15"/>
    </row>
    <row r="25" spans="1:17" x14ac:dyDescent="0.2">
      <c r="A25" s="8"/>
      <c r="B25" s="134" t="s">
        <v>71</v>
      </c>
      <c r="C25" s="135"/>
      <c r="D25" s="20">
        <v>16.79215215602521</v>
      </c>
      <c r="E25" s="7" t="s">
        <v>39</v>
      </c>
      <c r="F25" s="20">
        <v>18.812009052958516</v>
      </c>
      <c r="G25" s="20">
        <v>15.288445527978597</v>
      </c>
      <c r="H25" s="7" t="s">
        <v>39</v>
      </c>
      <c r="I25" s="4"/>
      <c r="J25" s="132" t="s">
        <v>70</v>
      </c>
      <c r="K25" s="132"/>
      <c r="L25" s="132"/>
      <c r="M25" s="132"/>
      <c r="N25" s="28"/>
      <c r="P25" s="17"/>
      <c r="Q25" s="15"/>
    </row>
    <row r="26" spans="1:17" x14ac:dyDescent="0.2">
      <c r="A26" s="8"/>
      <c r="B26" s="134" t="s">
        <v>74</v>
      </c>
      <c r="C26" s="135"/>
      <c r="D26" s="20">
        <v>22.499001452574205</v>
      </c>
      <c r="E26" s="7" t="s">
        <v>39</v>
      </c>
      <c r="F26" s="20">
        <v>22.83040497751152</v>
      </c>
      <c r="G26" s="20">
        <v>20.16916323528995</v>
      </c>
      <c r="H26" s="7" t="s">
        <v>39</v>
      </c>
      <c r="I26" s="4"/>
      <c r="J26" s="7"/>
      <c r="K26" s="7" t="s">
        <v>72</v>
      </c>
      <c r="L26" s="7" t="s">
        <v>73</v>
      </c>
      <c r="M26" s="7"/>
      <c r="N26" s="1"/>
      <c r="P26" s="26"/>
      <c r="Q26" s="15"/>
    </row>
    <row r="27" spans="1:17" x14ac:dyDescent="0.2">
      <c r="A27" s="8"/>
      <c r="B27" s="134" t="s">
        <v>77</v>
      </c>
      <c r="C27" s="135"/>
      <c r="D27" s="20">
        <v>16.069827337336356</v>
      </c>
      <c r="E27" s="7" t="s">
        <v>39</v>
      </c>
      <c r="F27" s="20">
        <v>17.95465786542044</v>
      </c>
      <c r="G27" s="20">
        <v>17.867536181777474</v>
      </c>
      <c r="H27" s="7" t="s">
        <v>39</v>
      </c>
      <c r="I27" s="4"/>
      <c r="J27" s="7"/>
      <c r="K27" s="7"/>
      <c r="L27" s="7" t="s">
        <v>75</v>
      </c>
      <c r="M27" s="7" t="s">
        <v>76</v>
      </c>
      <c r="N27" s="1"/>
      <c r="P27" s="17"/>
      <c r="Q27" s="15"/>
    </row>
    <row r="28" spans="1:17" x14ac:dyDescent="0.2">
      <c r="A28" s="8"/>
      <c r="B28" s="134" t="s">
        <v>79</v>
      </c>
      <c r="C28" s="135"/>
      <c r="D28" s="8">
        <v>82</v>
      </c>
      <c r="E28" s="7" t="s">
        <v>39</v>
      </c>
      <c r="F28" s="8">
        <v>111</v>
      </c>
      <c r="G28" s="8">
        <v>109</v>
      </c>
      <c r="H28" s="7" t="s">
        <v>39</v>
      </c>
      <c r="I28" s="4"/>
      <c r="J28" s="8">
        <v>1</v>
      </c>
      <c r="K28" s="8" t="s">
        <v>78</v>
      </c>
      <c r="L28" s="8">
        <v>12</v>
      </c>
      <c r="M28" s="8">
        <v>12</v>
      </c>
      <c r="N28" s="1"/>
      <c r="P28" s="26"/>
      <c r="Q28" s="23"/>
    </row>
    <row r="29" spans="1:17" x14ac:dyDescent="0.2">
      <c r="A29" s="8"/>
      <c r="B29" s="134" t="s">
        <v>81</v>
      </c>
      <c r="C29" s="135"/>
      <c r="D29" s="20">
        <v>6.4291741152378474</v>
      </c>
      <c r="E29" s="7" t="s">
        <v>39</v>
      </c>
      <c r="F29" s="20">
        <v>4.8757471120910818</v>
      </c>
      <c r="G29" s="20">
        <v>2.3016270535124721</v>
      </c>
      <c r="H29" s="7" t="s">
        <v>39</v>
      </c>
      <c r="I29" s="4"/>
      <c r="J29" s="8">
        <v>2</v>
      </c>
      <c r="K29" s="8" t="s">
        <v>80</v>
      </c>
      <c r="L29" s="8">
        <v>132</v>
      </c>
      <c r="M29" s="8">
        <v>134</v>
      </c>
      <c r="N29" s="1"/>
      <c r="O29" s="16"/>
    </row>
    <row r="30" spans="1:17" x14ac:dyDescent="0.2">
      <c r="A30" s="1"/>
      <c r="B30" s="136" t="s">
        <v>83</v>
      </c>
      <c r="C30" s="122"/>
      <c r="D30" s="137"/>
      <c r="E30" s="137"/>
      <c r="F30" s="1"/>
      <c r="G30" s="1"/>
      <c r="H30" s="1"/>
      <c r="I30" s="4"/>
      <c r="J30" s="8"/>
      <c r="K30" s="8" t="s">
        <v>82</v>
      </c>
      <c r="L30" s="8">
        <v>98</v>
      </c>
      <c r="M30" s="8">
        <v>102</v>
      </c>
      <c r="N30" s="1"/>
      <c r="O30" s="16"/>
    </row>
    <row r="31" spans="1:17" x14ac:dyDescent="0.2">
      <c r="A31" s="8"/>
      <c r="B31" s="8" t="s">
        <v>85</v>
      </c>
      <c r="C31" s="8"/>
      <c r="D31" s="116" t="s">
        <v>86</v>
      </c>
      <c r="E31" s="117"/>
      <c r="F31" s="116" t="s">
        <v>87</v>
      </c>
      <c r="G31" s="117"/>
      <c r="H31" s="1"/>
      <c r="I31" s="4"/>
      <c r="J31" s="8"/>
      <c r="K31" s="8" t="s">
        <v>84</v>
      </c>
      <c r="L31" s="8">
        <v>9</v>
      </c>
      <c r="M31" s="8">
        <v>9</v>
      </c>
      <c r="N31" s="1"/>
      <c r="O31" s="16"/>
    </row>
    <row r="32" spans="1:17" x14ac:dyDescent="0.2">
      <c r="A32" s="8"/>
      <c r="B32" s="8" t="s">
        <v>88</v>
      </c>
      <c r="C32" s="8"/>
      <c r="D32" s="118">
        <f>D33+D34+D35+D36</f>
        <v>528405</v>
      </c>
      <c r="E32" s="119"/>
      <c r="F32" s="118">
        <f>F33+F34+F35+F36</f>
        <v>0</v>
      </c>
      <c r="G32" s="119"/>
      <c r="H32" s="1"/>
      <c r="I32" s="4"/>
      <c r="J32" s="16"/>
      <c r="K32" s="16"/>
      <c r="L32" s="16"/>
      <c r="M32" s="16"/>
      <c r="N32" s="1"/>
      <c r="O32" s="16"/>
    </row>
    <row r="33" spans="1:14" x14ac:dyDescent="0.2">
      <c r="A33" s="8"/>
      <c r="B33" s="8" t="s">
        <v>90</v>
      </c>
      <c r="C33" s="8"/>
      <c r="D33" s="118">
        <v>38445</v>
      </c>
      <c r="E33" s="119"/>
      <c r="F33" s="118">
        <v>0</v>
      </c>
      <c r="G33" s="119"/>
      <c r="H33" s="1"/>
      <c r="I33" s="4"/>
      <c r="J33" s="132" t="s">
        <v>89</v>
      </c>
      <c r="K33" s="132"/>
      <c r="L33" s="132"/>
      <c r="M33" s="132"/>
      <c r="N33" s="28"/>
    </row>
    <row r="34" spans="1:14" x14ac:dyDescent="0.2">
      <c r="A34" s="8"/>
      <c r="B34" s="14" t="s">
        <v>92</v>
      </c>
      <c r="C34" s="8"/>
      <c r="D34" s="118">
        <v>184941.9</v>
      </c>
      <c r="E34" s="119"/>
      <c r="F34" s="118">
        <v>0</v>
      </c>
      <c r="G34" s="119"/>
      <c r="H34" s="1"/>
      <c r="I34" s="4"/>
      <c r="J34" s="8"/>
      <c r="K34" s="29" t="s">
        <v>91</v>
      </c>
      <c r="L34" s="27" t="s">
        <v>148</v>
      </c>
      <c r="M34" s="30"/>
      <c r="N34" s="1"/>
    </row>
    <row r="35" spans="1:14" x14ac:dyDescent="0.2">
      <c r="A35" s="8"/>
      <c r="B35" s="14" t="s">
        <v>94</v>
      </c>
      <c r="C35" s="8"/>
      <c r="D35" s="118">
        <v>225757.2</v>
      </c>
      <c r="E35" s="119"/>
      <c r="F35" s="118">
        <v>0</v>
      </c>
      <c r="G35" s="119"/>
      <c r="H35" s="1"/>
      <c r="I35" s="4"/>
      <c r="J35" s="8">
        <v>1</v>
      </c>
      <c r="K35" s="8" t="s">
        <v>93</v>
      </c>
      <c r="L35" s="9"/>
      <c r="M35" s="10"/>
      <c r="N35" s="1"/>
    </row>
    <row r="36" spans="1:14" x14ac:dyDescent="0.2">
      <c r="A36" s="8"/>
      <c r="B36" s="14" t="s">
        <v>96</v>
      </c>
      <c r="C36" s="8"/>
      <c r="D36" s="118">
        <v>79260.899999999994</v>
      </c>
      <c r="E36" s="119"/>
      <c r="F36" s="118">
        <v>0</v>
      </c>
      <c r="G36" s="119"/>
      <c r="H36" s="1"/>
      <c r="I36" s="4"/>
      <c r="J36" s="8">
        <v>2</v>
      </c>
      <c r="K36" s="8" t="s">
        <v>95</v>
      </c>
      <c r="L36" s="9">
        <v>4</v>
      </c>
      <c r="M36" s="10"/>
      <c r="N36" s="1"/>
    </row>
    <row r="37" spans="1:14" x14ac:dyDescent="0.2">
      <c r="A37" s="8"/>
      <c r="B37" s="8"/>
      <c r="C37" s="25"/>
      <c r="D37" s="31" t="s">
        <v>98</v>
      </c>
      <c r="E37" s="116" t="s">
        <v>73</v>
      </c>
      <c r="F37" s="122"/>
      <c r="G37" s="117"/>
      <c r="H37" s="1"/>
      <c r="I37" s="4"/>
      <c r="J37" s="8">
        <v>3</v>
      </c>
      <c r="K37" s="8" t="s">
        <v>97</v>
      </c>
      <c r="L37" s="9">
        <v>2</v>
      </c>
      <c r="M37" s="10"/>
      <c r="N37" s="1"/>
    </row>
    <row r="38" spans="1:14" x14ac:dyDescent="0.2">
      <c r="A38" s="8"/>
      <c r="B38" s="8"/>
      <c r="C38" s="25"/>
      <c r="D38" s="32" t="s">
        <v>100</v>
      </c>
      <c r="E38" s="10" t="s">
        <v>75</v>
      </c>
      <c r="F38" s="116" t="s">
        <v>76</v>
      </c>
      <c r="G38" s="117"/>
      <c r="H38" s="1"/>
      <c r="I38" s="4"/>
      <c r="J38" s="8">
        <v>4</v>
      </c>
      <c r="K38" s="8" t="s">
        <v>99</v>
      </c>
      <c r="L38" s="9">
        <v>1</v>
      </c>
      <c r="M38" s="10"/>
      <c r="N38" s="1"/>
    </row>
    <row r="39" spans="1:14" x14ac:dyDescent="0.2">
      <c r="A39" s="8" t="s">
        <v>29</v>
      </c>
      <c r="B39" s="8" t="s">
        <v>101</v>
      </c>
      <c r="C39" s="8"/>
      <c r="D39" s="46" t="s">
        <v>102</v>
      </c>
      <c r="E39" s="42">
        <v>5284050</v>
      </c>
      <c r="F39" s="118">
        <v>5284050</v>
      </c>
      <c r="G39" s="119"/>
      <c r="H39" s="1"/>
      <c r="I39" s="4"/>
      <c r="J39" s="16"/>
      <c r="K39" s="16"/>
      <c r="L39" s="33"/>
      <c r="M39" s="33"/>
      <c r="N39" s="1"/>
    </row>
    <row r="40" spans="1:14" x14ac:dyDescent="0.2">
      <c r="A40" s="8" t="s">
        <v>41</v>
      </c>
      <c r="B40" s="8" t="s">
        <v>105</v>
      </c>
      <c r="C40" s="8"/>
      <c r="D40" s="20" t="s">
        <v>106</v>
      </c>
      <c r="E40" s="22">
        <v>1761350</v>
      </c>
      <c r="F40" s="126">
        <v>1761350</v>
      </c>
      <c r="G40" s="127"/>
      <c r="H40" s="1"/>
      <c r="I40" s="4"/>
      <c r="J40" s="1"/>
      <c r="K40" s="34" t="s">
        <v>103</v>
      </c>
      <c r="L40" s="35" t="s">
        <v>104</v>
      </c>
      <c r="M40" s="35"/>
      <c r="N40" s="35"/>
    </row>
    <row r="41" spans="1:14" x14ac:dyDescent="0.2">
      <c r="A41" s="8" t="s">
        <v>45</v>
      </c>
      <c r="B41" s="8" t="s">
        <v>109</v>
      </c>
      <c r="C41" s="8"/>
      <c r="D41" s="20" t="s">
        <v>110</v>
      </c>
      <c r="E41" s="22">
        <v>3000</v>
      </c>
      <c r="F41" s="126">
        <v>3000</v>
      </c>
      <c r="G41" s="127"/>
      <c r="H41" s="1"/>
      <c r="I41" s="4"/>
      <c r="J41" s="1"/>
      <c r="K41" s="3" t="s">
        <v>107</v>
      </c>
      <c r="L41" s="35" t="s">
        <v>108</v>
      </c>
      <c r="M41" s="35"/>
      <c r="N41" s="35"/>
    </row>
    <row r="42" spans="1:14" x14ac:dyDescent="0.2">
      <c r="A42" s="8" t="s">
        <v>49</v>
      </c>
      <c r="B42" s="8" t="s">
        <v>112</v>
      </c>
      <c r="C42" s="8"/>
      <c r="D42" s="20" t="s">
        <v>110</v>
      </c>
      <c r="E42" s="22">
        <v>0</v>
      </c>
      <c r="F42" s="126">
        <v>300</v>
      </c>
      <c r="G42" s="127"/>
      <c r="H42" s="1"/>
      <c r="I42" s="4"/>
      <c r="J42" s="1"/>
      <c r="K42" s="1"/>
      <c r="L42" s="35" t="s">
        <v>111</v>
      </c>
      <c r="M42" s="35"/>
      <c r="N42" s="35"/>
    </row>
    <row r="43" spans="1:14" x14ac:dyDescent="0.2">
      <c r="A43" s="8" t="s">
        <v>56</v>
      </c>
      <c r="B43" s="8" t="s">
        <v>113</v>
      </c>
      <c r="C43" s="8"/>
      <c r="D43" s="20" t="s">
        <v>110</v>
      </c>
      <c r="E43" s="47">
        <v>0</v>
      </c>
      <c r="F43" s="130">
        <v>300</v>
      </c>
      <c r="G43" s="131"/>
      <c r="H43" s="1"/>
      <c r="I43" s="4"/>
      <c r="J43" s="1"/>
      <c r="K43" s="1"/>
      <c r="L43" s="3"/>
      <c r="M43" s="3"/>
      <c r="N43" s="3"/>
    </row>
    <row r="44" spans="1:14" x14ac:dyDescent="0.2">
      <c r="A44" s="8" t="s">
        <v>59</v>
      </c>
      <c r="B44" s="8" t="s">
        <v>116</v>
      </c>
      <c r="C44" s="8"/>
      <c r="D44" s="20" t="s">
        <v>24</v>
      </c>
      <c r="E44" s="48">
        <v>0</v>
      </c>
      <c r="F44" s="128">
        <v>10</v>
      </c>
      <c r="G44" s="129"/>
      <c r="H44" s="1"/>
      <c r="I44" s="4"/>
      <c r="J44" s="1"/>
      <c r="K44" s="34" t="s">
        <v>114</v>
      </c>
      <c r="L44" s="3" t="s">
        <v>115</v>
      </c>
      <c r="M44" s="3"/>
      <c r="N44" s="3"/>
    </row>
    <row r="45" spans="1:14" x14ac:dyDescent="0.2">
      <c r="A45" s="16"/>
      <c r="B45" s="121" t="s">
        <v>118</v>
      </c>
      <c r="C45" s="121"/>
      <c r="D45" s="121"/>
      <c r="E45" s="121"/>
      <c r="F45" s="121"/>
      <c r="G45" s="121"/>
      <c r="H45" s="121"/>
      <c r="I45" s="4"/>
      <c r="J45" s="1"/>
      <c r="K45" s="3" t="s">
        <v>117</v>
      </c>
      <c r="L45" s="3" t="s">
        <v>117</v>
      </c>
      <c r="M45" s="3"/>
      <c r="N45" s="3"/>
    </row>
    <row r="46" spans="1:14" x14ac:dyDescent="0.2">
      <c r="A46" s="8"/>
      <c r="B46" s="8" t="s">
        <v>120</v>
      </c>
      <c r="C46" s="8"/>
      <c r="D46" s="9" t="s">
        <v>73</v>
      </c>
      <c r="E46" s="10"/>
      <c r="F46" s="1"/>
      <c r="G46" s="1"/>
      <c r="H46" s="36"/>
      <c r="I46" s="4"/>
      <c r="J46" s="1"/>
      <c r="K46" s="3" t="s">
        <v>119</v>
      </c>
      <c r="L46" s="3"/>
      <c r="M46" s="3"/>
      <c r="N46" s="3"/>
    </row>
    <row r="47" spans="1:14" x14ac:dyDescent="0.2">
      <c r="A47" s="8"/>
      <c r="B47" s="8"/>
      <c r="C47" s="8"/>
      <c r="D47" s="7" t="s">
        <v>75</v>
      </c>
      <c r="E47" s="7" t="s">
        <v>76</v>
      </c>
      <c r="F47" s="1"/>
      <c r="G47" s="1"/>
      <c r="H47" s="36"/>
      <c r="I47" s="4"/>
      <c r="J47" s="1"/>
      <c r="K47" s="34" t="s">
        <v>121</v>
      </c>
      <c r="L47" s="3"/>
      <c r="M47" s="3"/>
      <c r="N47" s="3"/>
    </row>
    <row r="48" spans="1:14" x14ac:dyDescent="0.2">
      <c r="A48" s="8" t="s">
        <v>29</v>
      </c>
      <c r="B48" s="8" t="s">
        <v>123</v>
      </c>
      <c r="C48" s="8"/>
      <c r="D48" s="20">
        <v>8577623.4000000004</v>
      </c>
      <c r="E48" s="20">
        <v>13343753.699999999</v>
      </c>
      <c r="F48" s="1"/>
      <c r="G48" s="1"/>
      <c r="H48" s="36"/>
      <c r="I48" s="4"/>
      <c r="J48" s="1"/>
      <c r="K48" s="3" t="s">
        <v>122</v>
      </c>
      <c r="L48" s="3"/>
      <c r="M48" s="3"/>
      <c r="N48" s="3"/>
    </row>
    <row r="49" spans="1:14" x14ac:dyDescent="0.2">
      <c r="A49" s="8" t="s">
        <v>41</v>
      </c>
      <c r="B49" s="8" t="s">
        <v>124</v>
      </c>
      <c r="C49" s="8"/>
      <c r="D49" s="20">
        <v>1356328.2</v>
      </c>
      <c r="E49" s="20">
        <v>1896230.1</v>
      </c>
      <c r="F49" s="1"/>
      <c r="G49" s="1"/>
      <c r="H49" s="36"/>
      <c r="I49" s="4"/>
      <c r="J49" s="1"/>
      <c r="K49" s="1"/>
      <c r="L49" s="3"/>
      <c r="M49" s="3"/>
      <c r="N49" s="3"/>
    </row>
    <row r="50" spans="1:14" x14ac:dyDescent="0.2">
      <c r="A50" s="8" t="s">
        <v>45</v>
      </c>
      <c r="B50" s="8" t="s">
        <v>125</v>
      </c>
      <c r="C50" s="8"/>
      <c r="D50" s="20">
        <v>6193593.2000000002</v>
      </c>
      <c r="E50" s="20">
        <v>9526586.5</v>
      </c>
      <c r="F50" s="1"/>
      <c r="G50" s="1"/>
      <c r="H50" s="1"/>
      <c r="I50" s="4"/>
    </row>
    <row r="51" spans="1:14" x14ac:dyDescent="0.2">
      <c r="A51" s="8" t="s">
        <v>49</v>
      </c>
      <c r="B51" s="8" t="s">
        <v>126</v>
      </c>
      <c r="C51" s="8"/>
      <c r="D51" s="20">
        <v>16805.599999999999</v>
      </c>
      <c r="E51" s="20">
        <v>10948</v>
      </c>
      <c r="F51" s="1"/>
      <c r="G51" s="1"/>
      <c r="H51" s="1"/>
      <c r="I51" s="4"/>
    </row>
    <row r="52" spans="1:14" x14ac:dyDescent="0.2">
      <c r="A52" s="8" t="s">
        <v>56</v>
      </c>
      <c r="B52" s="8" t="s">
        <v>127</v>
      </c>
      <c r="C52" s="8"/>
      <c r="D52" s="20">
        <v>1047367.4</v>
      </c>
      <c r="E52" s="20">
        <v>3072745.6</v>
      </c>
      <c r="F52" s="36"/>
      <c r="G52" s="1"/>
      <c r="H52" s="1"/>
      <c r="I52" s="4"/>
    </row>
    <row r="53" spans="1:14" x14ac:dyDescent="0.2">
      <c r="A53" s="106" t="s">
        <v>144</v>
      </c>
      <c r="B53" s="106"/>
      <c r="C53" s="106"/>
      <c r="D53" s="106"/>
      <c r="E53" s="106"/>
      <c r="F53" s="106"/>
      <c r="G53" s="106"/>
      <c r="H53" s="106"/>
      <c r="I53" s="4"/>
    </row>
    <row r="54" spans="1:14" x14ac:dyDescent="0.2">
      <c r="A54" s="8"/>
      <c r="B54" s="7" t="s">
        <v>128</v>
      </c>
      <c r="C54" s="8"/>
      <c r="D54" s="7" t="s">
        <v>129</v>
      </c>
      <c r="E54" s="123" t="s">
        <v>130</v>
      </c>
      <c r="F54" s="124"/>
      <c r="G54" s="125"/>
      <c r="H54" s="7" t="s">
        <v>129</v>
      </c>
      <c r="I54" s="4"/>
    </row>
    <row r="55" spans="1:14" x14ac:dyDescent="0.2">
      <c r="A55" s="8"/>
      <c r="B55" s="8" t="s">
        <v>131</v>
      </c>
      <c r="C55" s="8"/>
      <c r="D55" s="42">
        <v>4019496.6</v>
      </c>
      <c r="E55" s="113" t="s">
        <v>132</v>
      </c>
      <c r="F55" s="114"/>
      <c r="G55" s="115"/>
      <c r="H55" s="20">
        <v>4030209.3</v>
      </c>
      <c r="I55" s="4"/>
    </row>
    <row r="56" spans="1:14" x14ac:dyDescent="0.2">
      <c r="A56" s="8"/>
      <c r="B56" s="8" t="s">
        <v>133</v>
      </c>
      <c r="C56" s="8"/>
      <c r="D56" s="42">
        <v>7512464.9000000004</v>
      </c>
      <c r="E56" s="107" t="s">
        <v>134</v>
      </c>
      <c r="F56" s="108"/>
      <c r="G56" s="112"/>
      <c r="H56" s="20">
        <v>4942506.5</v>
      </c>
      <c r="I56" s="4"/>
    </row>
    <row r="57" spans="1:14" x14ac:dyDescent="0.2">
      <c r="A57" s="37"/>
      <c r="B57" s="37" t="s">
        <v>135</v>
      </c>
      <c r="C57" s="8"/>
      <c r="D57" s="101">
        <v>8267720</v>
      </c>
      <c r="E57" s="107" t="s">
        <v>135</v>
      </c>
      <c r="F57" s="108"/>
      <c r="G57" s="108"/>
      <c r="H57" s="49"/>
      <c r="I57" s="4"/>
    </row>
    <row r="58" spans="1:14" x14ac:dyDescent="0.2">
      <c r="A58" s="38"/>
      <c r="B58" s="38" t="s">
        <v>136</v>
      </c>
      <c r="C58" s="8"/>
      <c r="D58" s="102"/>
      <c r="E58" s="103" t="s">
        <v>136</v>
      </c>
      <c r="F58" s="104"/>
      <c r="G58" s="105"/>
      <c r="H58" s="50">
        <v>6480273.5</v>
      </c>
      <c r="I58" s="4"/>
    </row>
    <row r="59" spans="1:14" x14ac:dyDescent="0.2">
      <c r="A59" s="8"/>
      <c r="B59" s="8" t="s">
        <v>137</v>
      </c>
      <c r="C59" s="8"/>
      <c r="D59" s="42">
        <v>301900</v>
      </c>
      <c r="E59" s="109" t="s">
        <v>138</v>
      </c>
      <c r="F59" s="110"/>
      <c r="G59" s="111"/>
      <c r="H59" s="20">
        <v>224621.8</v>
      </c>
      <c r="I59" s="4"/>
    </row>
    <row r="60" spans="1:14" x14ac:dyDescent="0.2">
      <c r="A60" s="37"/>
      <c r="B60" s="37" t="s">
        <v>139</v>
      </c>
      <c r="C60" s="8"/>
      <c r="D60" s="101">
        <v>4072294.2</v>
      </c>
      <c r="E60" s="107" t="s">
        <v>139</v>
      </c>
      <c r="F60" s="108"/>
      <c r="G60" s="112"/>
      <c r="H60" s="51"/>
      <c r="I60" s="4"/>
    </row>
    <row r="61" spans="1:14" x14ac:dyDescent="0.2">
      <c r="A61" s="38"/>
      <c r="B61" s="38" t="s">
        <v>140</v>
      </c>
      <c r="C61" s="8"/>
      <c r="D61" s="102"/>
      <c r="E61" s="103" t="s">
        <v>141</v>
      </c>
      <c r="F61" s="104"/>
      <c r="G61" s="105"/>
      <c r="H61" s="52">
        <v>4382566.5</v>
      </c>
      <c r="I61" s="4"/>
    </row>
    <row r="62" spans="1:14" x14ac:dyDescent="0.2">
      <c r="A62" s="8"/>
      <c r="B62" s="8"/>
      <c r="C62" s="8"/>
      <c r="D62" s="42"/>
      <c r="E62" s="103"/>
      <c r="F62" s="104"/>
      <c r="G62" s="105"/>
      <c r="H62" s="10"/>
      <c r="I62" s="4"/>
    </row>
    <row r="63" spans="1:14" x14ac:dyDescent="0.2">
      <c r="A63" s="8"/>
      <c r="B63" s="8" t="s">
        <v>142</v>
      </c>
      <c r="C63" s="39"/>
      <c r="D63" s="42">
        <f>SUM(D55:D62)</f>
        <v>24173875.699999999</v>
      </c>
      <c r="E63" s="113" t="s">
        <v>142</v>
      </c>
      <c r="F63" s="114"/>
      <c r="G63" s="115"/>
      <c r="H63" s="42">
        <f>H61+H59+H58+H56+H55</f>
        <v>20060177.600000001</v>
      </c>
      <c r="I63" s="4"/>
    </row>
    <row r="64" spans="1:14" x14ac:dyDescent="0.2">
      <c r="A64" s="1"/>
      <c r="B64" s="1"/>
      <c r="C64" s="1"/>
      <c r="D64" s="1"/>
      <c r="E64" s="1"/>
      <c r="F64" s="1"/>
      <c r="G64" s="40"/>
      <c r="H64" s="1"/>
      <c r="I64" s="4"/>
    </row>
    <row r="76" spans="1:4" x14ac:dyDescent="0.2">
      <c r="A76" s="16"/>
      <c r="C76" s="16"/>
      <c r="D76" s="17"/>
    </row>
    <row r="77" spans="1:4" x14ac:dyDescent="0.2">
      <c r="A77" s="16"/>
      <c r="C77" s="16"/>
      <c r="D77" s="17"/>
    </row>
  </sheetData>
  <mergeCells count="67">
    <mergeCell ref="E56:G56"/>
    <mergeCell ref="F35:G35"/>
    <mergeCell ref="J33:M33"/>
    <mergeCell ref="E63:G63"/>
    <mergeCell ref="E59:G59"/>
    <mergeCell ref="E62:G62"/>
    <mergeCell ref="E57:G57"/>
    <mergeCell ref="E61:G61"/>
    <mergeCell ref="E58:G58"/>
    <mergeCell ref="F38:G38"/>
    <mergeCell ref="E37:G37"/>
    <mergeCell ref="A53:H53"/>
    <mergeCell ref="D60:D61"/>
    <mergeCell ref="E60:G60"/>
    <mergeCell ref="E55:G55"/>
    <mergeCell ref="D35:E35"/>
    <mergeCell ref="E54:G54"/>
    <mergeCell ref="D57:D58"/>
    <mergeCell ref="B29:C29"/>
    <mergeCell ref="D34:E34"/>
    <mergeCell ref="F34:G34"/>
    <mergeCell ref="B45:H45"/>
    <mergeCell ref="F43:G43"/>
    <mergeCell ref="F40:G40"/>
    <mergeCell ref="F41:G41"/>
    <mergeCell ref="F42:G42"/>
    <mergeCell ref="F36:G36"/>
    <mergeCell ref="D36:E36"/>
    <mergeCell ref="F44:G44"/>
    <mergeCell ref="F39:G39"/>
    <mergeCell ref="F33:G33"/>
    <mergeCell ref="D33:E33"/>
    <mergeCell ref="B30:E30"/>
    <mergeCell ref="F32:G32"/>
    <mergeCell ref="D32:E32"/>
    <mergeCell ref="F31:G31"/>
    <mergeCell ref="D31:E31"/>
    <mergeCell ref="B16:C16"/>
    <mergeCell ref="B17:C17"/>
    <mergeCell ref="B22:C22"/>
    <mergeCell ref="B28:C28"/>
    <mergeCell ref="B18:C18"/>
    <mergeCell ref="B27:C27"/>
    <mergeCell ref="B26:C26"/>
    <mergeCell ref="K3:K5"/>
    <mergeCell ref="J3:J5"/>
    <mergeCell ref="B9:C9"/>
    <mergeCell ref="B5:C5"/>
    <mergeCell ref="J25:M25"/>
    <mergeCell ref="B25:C25"/>
    <mergeCell ref="B10:C10"/>
    <mergeCell ref="B12:C12"/>
    <mergeCell ref="B21:C21"/>
    <mergeCell ref="B13:C13"/>
    <mergeCell ref="B19:C19"/>
    <mergeCell ref="B20:C20"/>
    <mergeCell ref="B24:C24"/>
    <mergeCell ref="B23:H23"/>
    <mergeCell ref="B11:C11"/>
    <mergeCell ref="J16:N16"/>
    <mergeCell ref="B1:G1"/>
    <mergeCell ref="B2:G2"/>
    <mergeCell ref="B7:C7"/>
    <mergeCell ref="B8:C8"/>
    <mergeCell ref="B6:C6"/>
    <mergeCell ref="F5:H5"/>
    <mergeCell ref="B4:H4"/>
  </mergeCells>
  <phoneticPr fontId="20" type="noConversion"/>
  <pageMargins left="0.39370078740157483" right="0.39370078740157483" top="0.19685039370078741" bottom="0.19685039370078741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activeCell="O17" sqref="O17"/>
    </sheetView>
  </sheetViews>
  <sheetFormatPr defaultRowHeight="15" x14ac:dyDescent="0.25"/>
  <cols>
    <col min="1" max="1" width="2.7109375" style="54" customWidth="1"/>
    <col min="2" max="2" width="27.28515625" style="54" customWidth="1"/>
    <col min="3" max="3" width="7" style="54" customWidth="1"/>
    <col min="4" max="4" width="8.7109375" style="54" customWidth="1"/>
    <col min="5" max="5" width="8.28515625" style="54" customWidth="1"/>
    <col min="6" max="6" width="8.5703125" style="54" customWidth="1"/>
    <col min="7" max="7" width="8" style="54" customWidth="1"/>
    <col min="8" max="8" width="8.42578125" style="54" customWidth="1"/>
    <col min="9" max="15" width="9.140625" style="54"/>
    <col min="16" max="16" width="10.5703125" style="54" customWidth="1"/>
    <col min="17" max="17" width="9.140625" style="54"/>
    <col min="18" max="18" width="11" style="54" bestFit="1" customWidth="1"/>
    <col min="19" max="16384" width="9.140625" style="54"/>
  </cols>
  <sheetData>
    <row r="1" spans="1:18" ht="15.75" x14ac:dyDescent="0.25">
      <c r="A1" s="53"/>
      <c r="B1" s="147" t="s">
        <v>149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18" ht="15.75" x14ac:dyDescent="0.25">
      <c r="A2" s="53"/>
      <c r="B2" s="148" t="s">
        <v>150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8" ht="11.2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8" x14ac:dyDescent="0.25">
      <c r="A4" s="149" t="s">
        <v>151</v>
      </c>
      <c r="B4" s="150" t="s">
        <v>152</v>
      </c>
      <c r="C4" s="55" t="s">
        <v>153</v>
      </c>
      <c r="D4" s="56"/>
      <c r="E4" s="151" t="s">
        <v>154</v>
      </c>
      <c r="F4" s="152"/>
      <c r="G4" s="152"/>
      <c r="H4" s="152"/>
      <c r="I4" s="152"/>
      <c r="J4" s="152"/>
      <c r="K4" s="152"/>
      <c r="L4" s="152"/>
      <c r="M4" s="152"/>
      <c r="N4" s="58"/>
      <c r="O4" s="59"/>
    </row>
    <row r="5" spans="1:18" ht="14.85" customHeight="1" x14ac:dyDescent="0.25">
      <c r="A5" s="149"/>
      <c r="B5" s="150"/>
      <c r="C5" s="60"/>
      <c r="D5" s="56" t="s">
        <v>155</v>
      </c>
      <c r="E5" s="57" t="s">
        <v>156</v>
      </c>
      <c r="F5" s="57" t="s">
        <v>157</v>
      </c>
      <c r="G5" s="57" t="s">
        <v>158</v>
      </c>
      <c r="H5" s="57" t="s">
        <v>159</v>
      </c>
      <c r="I5" s="57" t="s">
        <v>160</v>
      </c>
      <c r="J5" s="57" t="s">
        <v>161</v>
      </c>
      <c r="K5" s="57" t="s">
        <v>162</v>
      </c>
      <c r="L5" s="57" t="s">
        <v>163</v>
      </c>
      <c r="M5" s="57" t="s">
        <v>164</v>
      </c>
      <c r="N5" s="61"/>
      <c r="O5" s="61"/>
    </row>
    <row r="6" spans="1:18" ht="14.85" customHeight="1" x14ac:dyDescent="0.25">
      <c r="A6" s="149"/>
      <c r="B6" s="150"/>
      <c r="C6" s="62"/>
      <c r="D6" s="63" t="s">
        <v>165</v>
      </c>
      <c r="E6" s="64" t="s">
        <v>166</v>
      </c>
      <c r="F6" s="64" t="s">
        <v>167</v>
      </c>
      <c r="G6" s="64" t="s">
        <v>168</v>
      </c>
      <c r="H6" s="64" t="s">
        <v>169</v>
      </c>
      <c r="I6" s="64" t="s">
        <v>170</v>
      </c>
      <c r="J6" s="64" t="s">
        <v>171</v>
      </c>
      <c r="K6" s="64" t="s">
        <v>172</v>
      </c>
      <c r="L6" s="64" t="s">
        <v>173</v>
      </c>
      <c r="M6" s="64" t="s">
        <v>174</v>
      </c>
      <c r="N6" s="64" t="s">
        <v>175</v>
      </c>
      <c r="O6" s="64" t="s">
        <v>176</v>
      </c>
    </row>
    <row r="7" spans="1:18" ht="14.65" customHeight="1" x14ac:dyDescent="0.25">
      <c r="A7" s="143">
        <v>1</v>
      </c>
      <c r="B7" s="66" t="s">
        <v>177</v>
      </c>
      <c r="C7" s="62" t="s">
        <v>178</v>
      </c>
      <c r="D7" s="67">
        <f t="shared" ref="D7:N7" si="0">D8+D9</f>
        <v>664027.79999999993</v>
      </c>
      <c r="E7" s="68">
        <f t="shared" si="0"/>
        <v>251619</v>
      </c>
      <c r="F7" s="68">
        <f t="shared" si="0"/>
        <v>753640.20000000007</v>
      </c>
      <c r="G7" s="68">
        <f t="shared" si="0"/>
        <v>184670.5</v>
      </c>
      <c r="H7" s="68">
        <f t="shared" si="0"/>
        <v>473774.89999999997</v>
      </c>
      <c r="I7" s="68">
        <f t="shared" si="0"/>
        <v>513944.9</v>
      </c>
      <c r="J7" s="68">
        <f t="shared" si="0"/>
        <v>540756</v>
      </c>
      <c r="K7" s="68">
        <f t="shared" si="0"/>
        <v>463615</v>
      </c>
      <c r="L7" s="68">
        <f t="shared" si="0"/>
        <v>294387</v>
      </c>
      <c r="M7" s="68">
        <f t="shared" si="0"/>
        <v>651022.4</v>
      </c>
      <c r="N7" s="68">
        <f t="shared" si="0"/>
        <v>17262979.800000001</v>
      </c>
      <c r="O7" s="68">
        <f t="shared" ref="O7:O15" si="1">SUM(D7:N7)</f>
        <v>22054437.5</v>
      </c>
      <c r="P7" s="69"/>
      <c r="Q7" s="69"/>
      <c r="R7" s="69"/>
    </row>
    <row r="8" spans="1:18" ht="14.65" customHeight="1" x14ac:dyDescent="0.25">
      <c r="A8" s="145"/>
      <c r="B8" s="66" t="s">
        <v>179</v>
      </c>
      <c r="C8" s="71" t="s">
        <v>178</v>
      </c>
      <c r="D8" s="68">
        <v>54548.6</v>
      </c>
      <c r="E8" s="72">
        <v>97447.7</v>
      </c>
      <c r="F8" s="68">
        <v>197276.4</v>
      </c>
      <c r="G8" s="68">
        <v>5471.2</v>
      </c>
      <c r="H8" s="68">
        <v>310264.09999999998</v>
      </c>
      <c r="I8" s="68">
        <v>163025.1</v>
      </c>
      <c r="J8" s="68">
        <v>215986.1</v>
      </c>
      <c r="K8" s="68">
        <v>195446.9</v>
      </c>
      <c r="L8" s="68">
        <v>67359.3</v>
      </c>
      <c r="M8" s="68">
        <v>152968.70000000001</v>
      </c>
      <c r="N8" s="68">
        <v>11291750.800000001</v>
      </c>
      <c r="O8" s="68">
        <f t="shared" si="1"/>
        <v>12751544.9</v>
      </c>
      <c r="P8" s="73"/>
      <c r="Q8" s="69"/>
      <c r="R8" s="69"/>
    </row>
    <row r="9" spans="1:18" ht="14.65" customHeight="1" x14ac:dyDescent="0.25">
      <c r="A9" s="144"/>
      <c r="B9" s="66" t="s">
        <v>180</v>
      </c>
      <c r="C9" s="71" t="s">
        <v>178</v>
      </c>
      <c r="D9" s="68">
        <v>609479.19999999995</v>
      </c>
      <c r="E9" s="75">
        <v>154171.29999999999</v>
      </c>
      <c r="F9" s="68">
        <v>556363.80000000005</v>
      </c>
      <c r="G9" s="68">
        <v>179199.3</v>
      </c>
      <c r="H9" s="68">
        <v>163510.79999999999</v>
      </c>
      <c r="I9" s="68">
        <v>350919.8</v>
      </c>
      <c r="J9" s="68">
        <v>324769.90000000002</v>
      </c>
      <c r="K9" s="68">
        <v>268168.09999999998</v>
      </c>
      <c r="L9" s="68">
        <v>227027.7</v>
      </c>
      <c r="M9" s="68">
        <v>498053.7</v>
      </c>
      <c r="N9" s="68">
        <v>5971229</v>
      </c>
      <c r="O9" s="68">
        <f t="shared" si="1"/>
        <v>9302892.6000000015</v>
      </c>
      <c r="P9" s="73"/>
      <c r="Q9" s="69"/>
      <c r="R9" s="69"/>
    </row>
    <row r="10" spans="1:18" ht="14.65" customHeight="1" x14ac:dyDescent="0.25">
      <c r="A10" s="143">
        <v>2</v>
      </c>
      <c r="B10" s="66" t="s">
        <v>181</v>
      </c>
      <c r="C10" s="71" t="s">
        <v>178</v>
      </c>
      <c r="D10" s="68">
        <v>196660.5</v>
      </c>
      <c r="E10" s="72">
        <v>83592.5</v>
      </c>
      <c r="F10" s="68">
        <v>204614.6</v>
      </c>
      <c r="G10" s="68">
        <v>5471.2</v>
      </c>
      <c r="H10" s="68">
        <v>320425.5</v>
      </c>
      <c r="I10" s="68">
        <v>187258.8</v>
      </c>
      <c r="J10" s="68">
        <v>218125.7</v>
      </c>
      <c r="K10" s="76">
        <v>186123.6</v>
      </c>
      <c r="L10" s="68">
        <v>71019.3</v>
      </c>
      <c r="M10" s="68">
        <v>166347.20000000001</v>
      </c>
      <c r="N10" s="68">
        <v>3747678.7</v>
      </c>
      <c r="O10" s="68">
        <f t="shared" si="1"/>
        <v>5387317.6000000006</v>
      </c>
      <c r="P10" s="73"/>
      <c r="Q10" s="69"/>
      <c r="R10" s="69"/>
    </row>
    <row r="11" spans="1:18" ht="14.65" customHeight="1" x14ac:dyDescent="0.25">
      <c r="A11" s="144"/>
      <c r="B11" s="66" t="s">
        <v>182</v>
      </c>
      <c r="C11" s="71" t="s">
        <v>178</v>
      </c>
      <c r="D11" s="68">
        <v>155731.20000000001</v>
      </c>
      <c r="E11" s="68">
        <v>1450.2</v>
      </c>
      <c r="F11" s="68">
        <v>15649.8</v>
      </c>
      <c r="G11" s="68">
        <v>0</v>
      </c>
      <c r="H11" s="68">
        <v>10161.5</v>
      </c>
      <c r="I11" s="68">
        <v>24233.7</v>
      </c>
      <c r="J11" s="68">
        <v>45508.6</v>
      </c>
      <c r="K11" s="68">
        <v>34137.699999999997</v>
      </c>
      <c r="L11" s="68">
        <v>18733.099999999999</v>
      </c>
      <c r="M11" s="68">
        <v>18852.099999999999</v>
      </c>
      <c r="N11" s="68">
        <v>36843.4</v>
      </c>
      <c r="O11" s="68">
        <f t="shared" si="1"/>
        <v>361301.3</v>
      </c>
      <c r="P11" s="73"/>
      <c r="Q11" s="69"/>
      <c r="R11" s="69"/>
    </row>
    <row r="12" spans="1:18" ht="14.65" customHeight="1" x14ac:dyDescent="0.25">
      <c r="A12" s="143">
        <v>3</v>
      </c>
      <c r="B12" s="66" t="s">
        <v>183</v>
      </c>
      <c r="C12" s="71" t="s">
        <v>178</v>
      </c>
      <c r="D12" s="68">
        <f t="shared" ref="D12:M12" si="2">D13+D14+D15</f>
        <v>101404.79999999999</v>
      </c>
      <c r="E12" s="68">
        <f t="shared" si="2"/>
        <v>30528</v>
      </c>
      <c r="F12" s="68">
        <f t="shared" si="2"/>
        <v>114759.9</v>
      </c>
      <c r="G12" s="68">
        <f t="shared" si="2"/>
        <v>23919.4</v>
      </c>
      <c r="H12" s="68">
        <f t="shared" si="2"/>
        <v>64840</v>
      </c>
      <c r="I12" s="68">
        <f t="shared" si="2"/>
        <v>63052.9</v>
      </c>
      <c r="J12" s="68">
        <f t="shared" si="2"/>
        <v>91383.9</v>
      </c>
      <c r="K12" s="68">
        <f t="shared" si="2"/>
        <v>69547</v>
      </c>
      <c r="L12" s="68">
        <f t="shared" si="2"/>
        <v>39720.9</v>
      </c>
      <c r="M12" s="68">
        <f t="shared" si="2"/>
        <v>95148.099999999991</v>
      </c>
      <c r="N12" s="68">
        <f>N13+N15+N14</f>
        <v>3753890.6</v>
      </c>
      <c r="O12" s="68">
        <f t="shared" si="1"/>
        <v>4448195.5</v>
      </c>
      <c r="P12" s="77"/>
      <c r="Q12" s="69"/>
      <c r="R12" s="69"/>
    </row>
    <row r="13" spans="1:18" ht="14.65" customHeight="1" x14ac:dyDescent="0.25">
      <c r="A13" s="145"/>
      <c r="B13" s="66" t="s">
        <v>184</v>
      </c>
      <c r="C13" s="71" t="s">
        <v>178</v>
      </c>
      <c r="D13" s="68">
        <v>77089.7</v>
      </c>
      <c r="E13" s="68">
        <v>30528</v>
      </c>
      <c r="F13" s="68">
        <v>88526.9</v>
      </c>
      <c r="G13" s="68">
        <v>23919.4</v>
      </c>
      <c r="H13" s="68">
        <v>58839.9</v>
      </c>
      <c r="I13" s="68">
        <v>63052.9</v>
      </c>
      <c r="J13" s="68">
        <v>63985.9</v>
      </c>
      <c r="K13" s="68">
        <v>57201.8</v>
      </c>
      <c r="L13" s="68">
        <v>35599.4</v>
      </c>
      <c r="M13" s="68">
        <v>73446.399999999994</v>
      </c>
      <c r="N13" s="68">
        <v>1824479</v>
      </c>
      <c r="O13" s="68">
        <f t="shared" si="1"/>
        <v>2396669.2999999998</v>
      </c>
      <c r="P13" s="73"/>
      <c r="Q13" s="69"/>
      <c r="R13" s="69"/>
    </row>
    <row r="14" spans="1:18" ht="14.65" customHeight="1" x14ac:dyDescent="0.25">
      <c r="A14" s="145"/>
      <c r="B14" s="66" t="s">
        <v>185</v>
      </c>
      <c r="C14" s="71" t="s">
        <v>178</v>
      </c>
      <c r="D14" s="68">
        <v>24315.1</v>
      </c>
      <c r="E14" s="68">
        <v>0</v>
      </c>
      <c r="F14" s="68">
        <v>20841.099999999999</v>
      </c>
      <c r="G14" s="68">
        <v>0</v>
      </c>
      <c r="H14" s="68">
        <v>0</v>
      </c>
      <c r="I14" s="68">
        <v>0</v>
      </c>
      <c r="J14" s="68">
        <v>26398</v>
      </c>
      <c r="K14" s="68">
        <v>8745.2000000000007</v>
      </c>
      <c r="L14" s="68">
        <v>4121.5</v>
      </c>
      <c r="M14" s="68">
        <v>20803</v>
      </c>
      <c r="N14" s="68">
        <v>2313.1999999999998</v>
      </c>
      <c r="O14" s="68">
        <f t="shared" si="1"/>
        <v>107537.09999999999</v>
      </c>
      <c r="P14" s="73"/>
      <c r="Q14" s="69"/>
      <c r="R14" s="69"/>
    </row>
    <row r="15" spans="1:18" ht="14.65" customHeight="1" x14ac:dyDescent="0.25">
      <c r="A15" s="144"/>
      <c r="B15" s="66" t="s">
        <v>186</v>
      </c>
      <c r="C15" s="71" t="s">
        <v>178</v>
      </c>
      <c r="D15" s="68">
        <v>0</v>
      </c>
      <c r="E15" s="68">
        <v>0</v>
      </c>
      <c r="F15" s="68">
        <v>5391.9</v>
      </c>
      <c r="G15" s="78">
        <v>0</v>
      </c>
      <c r="H15" s="68">
        <v>6000.1</v>
      </c>
      <c r="I15" s="78">
        <v>0</v>
      </c>
      <c r="J15" s="68">
        <v>1000</v>
      </c>
      <c r="K15" s="68">
        <v>3600</v>
      </c>
      <c r="L15" s="78">
        <v>0</v>
      </c>
      <c r="M15" s="68">
        <v>898.7</v>
      </c>
      <c r="N15" s="68">
        <v>1927098.4</v>
      </c>
      <c r="O15" s="68">
        <f t="shared" si="1"/>
        <v>1943989.0999999999</v>
      </c>
      <c r="P15" s="73"/>
      <c r="Q15" s="69"/>
      <c r="R15" s="69"/>
    </row>
    <row r="16" spans="1:18" ht="14.65" customHeight="1" x14ac:dyDescent="0.25">
      <c r="A16" s="79">
        <v>4</v>
      </c>
      <c r="B16" s="66" t="s">
        <v>187</v>
      </c>
      <c r="C16" s="71" t="s">
        <v>24</v>
      </c>
      <c r="D16" s="68">
        <f t="shared" ref="D16:O16" si="3">D12/D7*100</f>
        <v>15.271167863755103</v>
      </c>
      <c r="E16" s="68">
        <f t="shared" si="3"/>
        <v>12.132629093987338</v>
      </c>
      <c r="F16" s="68">
        <f t="shared" si="3"/>
        <v>15.227412231990808</v>
      </c>
      <c r="G16" s="68">
        <f t="shared" si="3"/>
        <v>12.952474813248463</v>
      </c>
      <c r="H16" s="68">
        <f t="shared" si="3"/>
        <v>13.685824217365674</v>
      </c>
      <c r="I16" s="68">
        <f t="shared" si="3"/>
        <v>12.268416322450131</v>
      </c>
      <c r="J16" s="68">
        <f t="shared" si="3"/>
        <v>16.899285444821693</v>
      </c>
      <c r="K16" s="68">
        <f t="shared" si="3"/>
        <v>15.001024557013901</v>
      </c>
      <c r="L16" s="68">
        <f t="shared" si="3"/>
        <v>13.492749340154287</v>
      </c>
      <c r="M16" s="68">
        <f t="shared" si="3"/>
        <v>14.615180675810846</v>
      </c>
      <c r="N16" s="68">
        <f t="shared" si="3"/>
        <v>21.745322322627057</v>
      </c>
      <c r="O16" s="68">
        <f t="shared" si="3"/>
        <v>20.16916323528995</v>
      </c>
      <c r="P16" s="73"/>
      <c r="Q16" s="69"/>
      <c r="R16" s="69"/>
    </row>
    <row r="17" spans="1:18" ht="14.65" customHeight="1" x14ac:dyDescent="0.25">
      <c r="A17" s="79">
        <v>5</v>
      </c>
      <c r="B17" s="66" t="s">
        <v>188</v>
      </c>
      <c r="C17" s="71" t="s">
        <v>24</v>
      </c>
      <c r="D17" s="68">
        <f t="shared" ref="D17:O17" si="4">D13/D7*100</f>
        <v>11.60940852175165</v>
      </c>
      <c r="E17" s="68">
        <f t="shared" si="4"/>
        <v>12.132629093987338</v>
      </c>
      <c r="F17" s="68">
        <f t="shared" si="4"/>
        <v>11.746573497539009</v>
      </c>
      <c r="G17" s="68">
        <f t="shared" si="4"/>
        <v>12.952474813248463</v>
      </c>
      <c r="H17" s="68">
        <f t="shared" si="4"/>
        <v>12.419378907578263</v>
      </c>
      <c r="I17" s="68">
        <f t="shared" si="4"/>
        <v>12.268416322450131</v>
      </c>
      <c r="J17" s="68">
        <f t="shared" si="4"/>
        <v>11.832674995746697</v>
      </c>
      <c r="K17" s="68">
        <f t="shared" si="4"/>
        <v>12.338211662694262</v>
      </c>
      <c r="L17" s="68">
        <f t="shared" si="4"/>
        <v>12.09272148566343</v>
      </c>
      <c r="M17" s="68">
        <f t="shared" si="4"/>
        <v>11.281700906143936</v>
      </c>
      <c r="N17" s="68">
        <f t="shared" si="4"/>
        <v>10.568737385651113</v>
      </c>
      <c r="O17" s="68">
        <f t="shared" si="4"/>
        <v>10.867061560740327</v>
      </c>
      <c r="P17" s="73"/>
      <c r="Q17" s="69"/>
      <c r="R17" s="69"/>
    </row>
    <row r="18" spans="1:18" ht="14.65" customHeight="1" x14ac:dyDescent="0.25">
      <c r="A18" s="70">
        <v>6</v>
      </c>
      <c r="B18" s="66" t="s">
        <v>189</v>
      </c>
      <c r="C18" s="71" t="s">
        <v>24</v>
      </c>
      <c r="D18" s="68">
        <f t="shared" ref="D18:O18" si="5">D13/(D7-D13)*100</f>
        <v>13.134212960446767</v>
      </c>
      <c r="E18" s="68">
        <f t="shared" si="5"/>
        <v>13.807889059256143</v>
      </c>
      <c r="F18" s="68">
        <f t="shared" si="5"/>
        <v>13.310048077523032</v>
      </c>
      <c r="G18" s="68">
        <f t="shared" si="5"/>
        <v>14.879773762045797</v>
      </c>
      <c r="H18" s="68">
        <f t="shared" si="5"/>
        <v>14.180510200392835</v>
      </c>
      <c r="I18" s="68">
        <f t="shared" si="5"/>
        <v>13.984036088464643</v>
      </c>
      <c r="J18" s="68">
        <f t="shared" si="5"/>
        <v>13.420703185875121</v>
      </c>
      <c r="K18" s="68">
        <f t="shared" si="5"/>
        <v>14.074788909415345</v>
      </c>
      <c r="L18" s="68">
        <f t="shared" si="5"/>
        <v>13.756223250263924</v>
      </c>
      <c r="M18" s="68">
        <f t="shared" si="5"/>
        <v>12.716317852542346</v>
      </c>
      <c r="N18" s="68">
        <f t="shared" si="5"/>
        <v>11.817721316567214</v>
      </c>
      <c r="O18" s="68">
        <f t="shared" si="5"/>
        <v>12.191970500496591</v>
      </c>
      <c r="P18" s="73"/>
      <c r="Q18" s="69"/>
      <c r="R18" s="69"/>
    </row>
    <row r="19" spans="1:18" ht="14.65" customHeight="1" x14ac:dyDescent="0.25">
      <c r="A19" s="70">
        <v>7</v>
      </c>
      <c r="B19" s="66" t="s">
        <v>190</v>
      </c>
      <c r="C19" s="71" t="s">
        <v>24</v>
      </c>
      <c r="D19" s="68">
        <f t="shared" ref="D19:L19" si="6">D12/(D7-D12)*100</f>
        <v>18.023578844092754</v>
      </c>
      <c r="E19" s="68">
        <f t="shared" si="6"/>
        <v>13.807889059256143</v>
      </c>
      <c r="F19" s="68">
        <f t="shared" si="6"/>
        <v>17.962660611072213</v>
      </c>
      <c r="G19" s="68">
        <f t="shared" si="6"/>
        <v>14.879773762045797</v>
      </c>
      <c r="H19" s="68">
        <f t="shared" si="6"/>
        <v>15.855824484532869</v>
      </c>
      <c r="I19" s="68">
        <f t="shared" si="6"/>
        <v>13.984036088464643</v>
      </c>
      <c r="J19" s="68">
        <f t="shared" si="6"/>
        <v>20.3359087046125</v>
      </c>
      <c r="K19" s="68">
        <f t="shared" si="6"/>
        <v>17.648476912614068</v>
      </c>
      <c r="L19" s="68">
        <f t="shared" si="6"/>
        <v>15.597246747800355</v>
      </c>
      <c r="M19" s="68">
        <f>(M13+M14)/(M7-M13-M14)*100</f>
        <v>16.927796426910071</v>
      </c>
      <c r="N19" s="68">
        <f>N13/(N7-N13)*100</f>
        <v>11.817721316567214</v>
      </c>
      <c r="O19" s="68">
        <f>(O13+O14)/(O7-O13-O14)*100</f>
        <v>12.809088481823624</v>
      </c>
      <c r="P19" s="73"/>
      <c r="Q19" s="69"/>
      <c r="R19" s="69"/>
    </row>
    <row r="20" spans="1:18" ht="14.65" customHeight="1" x14ac:dyDescent="0.25">
      <c r="A20" s="143">
        <v>8</v>
      </c>
      <c r="B20" s="66" t="s">
        <v>191</v>
      </c>
      <c r="C20" s="71" t="s">
        <v>178</v>
      </c>
      <c r="D20" s="68">
        <v>75395.8</v>
      </c>
      <c r="E20" s="68">
        <v>23072.1</v>
      </c>
      <c r="F20" s="68">
        <v>92536.1</v>
      </c>
      <c r="G20" s="68">
        <v>10874.1</v>
      </c>
      <c r="H20" s="68">
        <v>27593.7</v>
      </c>
      <c r="I20" s="68">
        <v>41942.400000000001</v>
      </c>
      <c r="J20" s="68">
        <v>73600</v>
      </c>
      <c r="K20" s="68">
        <v>44491.7</v>
      </c>
      <c r="L20" s="68">
        <v>49662.7</v>
      </c>
      <c r="M20" s="68">
        <v>91183.4</v>
      </c>
      <c r="N20" s="68">
        <v>2197443</v>
      </c>
      <c r="O20" s="68">
        <f>SUM(D20:N20)</f>
        <v>2727795</v>
      </c>
      <c r="P20" s="73"/>
      <c r="Q20" s="69"/>
      <c r="R20" s="69"/>
    </row>
    <row r="21" spans="1:18" ht="14.65" customHeight="1" x14ac:dyDescent="0.25">
      <c r="A21" s="144"/>
      <c r="B21" s="66" t="s">
        <v>192</v>
      </c>
      <c r="C21" s="71" t="s">
        <v>24</v>
      </c>
      <c r="D21" s="68">
        <f t="shared" ref="D21:O21" si="7">D20/D7*100</f>
        <v>11.354313780236311</v>
      </c>
      <c r="E21" s="68">
        <f t="shared" si="7"/>
        <v>9.1694585861957965</v>
      </c>
      <c r="F21" s="68">
        <f t="shared" si="7"/>
        <v>12.278551489158884</v>
      </c>
      <c r="G21" s="68">
        <f t="shared" si="7"/>
        <v>5.8883795733482067</v>
      </c>
      <c r="H21" s="68">
        <f t="shared" si="7"/>
        <v>5.8242215870870329</v>
      </c>
      <c r="I21" s="68">
        <f t="shared" si="7"/>
        <v>8.1608748330803564</v>
      </c>
      <c r="J21" s="68">
        <f t="shared" si="7"/>
        <v>13.610574824874805</v>
      </c>
      <c r="K21" s="68">
        <f t="shared" si="7"/>
        <v>9.5966912200856314</v>
      </c>
      <c r="L21" s="68">
        <f t="shared" si="7"/>
        <v>16.8698685743596</v>
      </c>
      <c r="M21" s="68">
        <f t="shared" si="7"/>
        <v>14.006184733428526</v>
      </c>
      <c r="N21" s="68">
        <f t="shared" si="7"/>
        <v>12.7292218693322</v>
      </c>
      <c r="O21" s="68">
        <f t="shared" si="7"/>
        <v>12.368463262778748</v>
      </c>
      <c r="P21" s="73"/>
      <c r="Q21" s="69"/>
      <c r="R21" s="69"/>
    </row>
    <row r="22" spans="1:18" ht="14.65" customHeight="1" x14ac:dyDescent="0.25">
      <c r="A22" s="74">
        <v>9</v>
      </c>
      <c r="B22" s="66" t="s">
        <v>193</v>
      </c>
      <c r="C22" s="71" t="s">
        <v>178</v>
      </c>
      <c r="D22" s="68" t="s">
        <v>194</v>
      </c>
      <c r="E22" s="78" t="s">
        <v>195</v>
      </c>
      <c r="F22" s="68" t="s">
        <v>196</v>
      </c>
      <c r="G22" s="68" t="s">
        <v>196</v>
      </c>
      <c r="H22" s="68" t="s">
        <v>196</v>
      </c>
      <c r="I22" s="68" t="s">
        <v>196</v>
      </c>
      <c r="J22" s="68" t="s">
        <v>196</v>
      </c>
      <c r="K22" s="68" t="s">
        <v>196</v>
      </c>
      <c r="L22" s="68" t="s">
        <v>196</v>
      </c>
      <c r="M22" s="68" t="s">
        <v>196</v>
      </c>
      <c r="N22" s="68">
        <v>645300.9</v>
      </c>
      <c r="O22" s="68">
        <f>SUM(N22)</f>
        <v>645300.9</v>
      </c>
      <c r="P22" s="69"/>
      <c r="Q22" s="69"/>
      <c r="R22" s="69"/>
    </row>
    <row r="23" spans="1:18" ht="14.65" customHeight="1" x14ac:dyDescent="0.25">
      <c r="A23" s="79">
        <v>10</v>
      </c>
      <c r="B23" s="66" t="s">
        <v>197</v>
      </c>
      <c r="C23" s="71" t="s">
        <v>178</v>
      </c>
      <c r="D23" s="68">
        <f t="shared" ref="D23:M23" si="8">D12-D20</f>
        <v>26008.999999999985</v>
      </c>
      <c r="E23" s="68">
        <f t="shared" si="8"/>
        <v>7455.9000000000015</v>
      </c>
      <c r="F23" s="68">
        <f t="shared" si="8"/>
        <v>22223.799999999988</v>
      </c>
      <c r="G23" s="68">
        <f t="shared" si="8"/>
        <v>13045.300000000001</v>
      </c>
      <c r="H23" s="68">
        <f t="shared" si="8"/>
        <v>37246.300000000003</v>
      </c>
      <c r="I23" s="68">
        <f t="shared" si="8"/>
        <v>21110.5</v>
      </c>
      <c r="J23" s="68">
        <f t="shared" si="8"/>
        <v>17783.899999999994</v>
      </c>
      <c r="K23" s="68">
        <f t="shared" si="8"/>
        <v>25055.300000000003</v>
      </c>
      <c r="L23" s="68">
        <f t="shared" si="8"/>
        <v>-9941.7999999999956</v>
      </c>
      <c r="M23" s="68">
        <f t="shared" si="8"/>
        <v>3964.6999999999971</v>
      </c>
      <c r="N23" s="68">
        <f>N12-N20-N22</f>
        <v>911146.70000000007</v>
      </c>
      <c r="O23" s="68">
        <f>SUM(D23:N23)</f>
        <v>1075099.6000000001</v>
      </c>
      <c r="P23" s="77"/>
      <c r="Q23" s="69"/>
      <c r="R23" s="69"/>
    </row>
    <row r="24" spans="1:18" ht="14.65" customHeight="1" x14ac:dyDescent="0.25">
      <c r="A24" s="79">
        <v>11</v>
      </c>
      <c r="B24" s="66" t="s">
        <v>198</v>
      </c>
      <c r="C24" s="71" t="s">
        <v>178</v>
      </c>
      <c r="D24" s="68">
        <v>19920.833999999999</v>
      </c>
      <c r="E24" s="68">
        <v>7548.57</v>
      </c>
      <c r="F24" s="68">
        <v>15234.561000000002</v>
      </c>
      <c r="G24" s="68">
        <v>1846.7049999999999</v>
      </c>
      <c r="H24" s="68">
        <v>9655.5010000000002</v>
      </c>
      <c r="I24" s="68">
        <v>10278.898000000001</v>
      </c>
      <c r="J24" s="68">
        <v>10845.12</v>
      </c>
      <c r="K24" s="68">
        <v>9380.2999999999993</v>
      </c>
      <c r="L24" s="68">
        <v>2943.87</v>
      </c>
      <c r="M24" s="68">
        <v>13047.409</v>
      </c>
      <c r="N24" s="68">
        <v>466786.9</v>
      </c>
      <c r="O24" s="68">
        <v>567488.66800000006</v>
      </c>
      <c r="P24" s="73"/>
      <c r="Q24" s="69"/>
      <c r="R24" s="69"/>
    </row>
    <row r="25" spans="1:18" ht="12.75" customHeight="1" x14ac:dyDescent="0.25">
      <c r="A25" s="79">
        <v>12</v>
      </c>
      <c r="B25" s="66" t="s">
        <v>199</v>
      </c>
      <c r="C25" s="71" t="s">
        <v>178</v>
      </c>
      <c r="D25" s="68">
        <f t="shared" ref="D25:O25" si="9">D23-D24</f>
        <v>6088.1659999999865</v>
      </c>
      <c r="E25" s="68">
        <f t="shared" si="9"/>
        <v>-92.669999999998254</v>
      </c>
      <c r="F25" s="68">
        <f t="shared" si="9"/>
        <v>6989.2389999999868</v>
      </c>
      <c r="G25" s="68">
        <f t="shared" si="9"/>
        <v>11198.595000000001</v>
      </c>
      <c r="H25" s="68">
        <f t="shared" si="9"/>
        <v>27590.799000000003</v>
      </c>
      <c r="I25" s="68">
        <f t="shared" si="9"/>
        <v>10831.601999999999</v>
      </c>
      <c r="J25" s="68">
        <f t="shared" si="9"/>
        <v>6938.7799999999934</v>
      </c>
      <c r="K25" s="68">
        <f t="shared" si="9"/>
        <v>15675.000000000004</v>
      </c>
      <c r="L25" s="68">
        <f t="shared" si="9"/>
        <v>-12885.669999999995</v>
      </c>
      <c r="M25" s="68">
        <f t="shared" si="9"/>
        <v>-9082.7090000000026</v>
      </c>
      <c r="N25" s="68">
        <f t="shared" si="9"/>
        <v>444359.80000000005</v>
      </c>
      <c r="O25" s="68">
        <f t="shared" si="9"/>
        <v>507610.93200000003</v>
      </c>
      <c r="P25" s="77"/>
      <c r="Q25" s="69"/>
      <c r="R25" s="69"/>
    </row>
    <row r="26" spans="1:18" ht="14.65" customHeight="1" x14ac:dyDescent="0.25">
      <c r="A26" s="79">
        <v>13</v>
      </c>
      <c r="B26" s="66" t="s">
        <v>200</v>
      </c>
      <c r="C26" s="71" t="s">
        <v>24</v>
      </c>
      <c r="D26" s="68">
        <f t="shared" ref="D26:O26" si="10">D25/D7*100</f>
        <v>0.91685408351879039</v>
      </c>
      <c r="E26" s="68">
        <f t="shared" si="10"/>
        <v>-3.6829492208457333E-2</v>
      </c>
      <c r="F26" s="68">
        <f t="shared" si="10"/>
        <v>0.92739731771208422</v>
      </c>
      <c r="G26" s="68">
        <f t="shared" si="10"/>
        <v>6.0640952399002552</v>
      </c>
      <c r="H26" s="68">
        <f t="shared" si="10"/>
        <v>5.8236092709850196</v>
      </c>
      <c r="I26" s="68">
        <f t="shared" si="10"/>
        <v>2.1075414893697744</v>
      </c>
      <c r="J26" s="68">
        <f t="shared" si="10"/>
        <v>1.2831628312954444</v>
      </c>
      <c r="K26" s="68">
        <f t="shared" si="10"/>
        <v>3.3810381458753502</v>
      </c>
      <c r="L26" s="68">
        <f t="shared" si="10"/>
        <v>-4.3771192342053133</v>
      </c>
      <c r="M26" s="68">
        <f t="shared" si="10"/>
        <v>-1.3951453897746071</v>
      </c>
      <c r="N26" s="68">
        <f t="shared" si="10"/>
        <v>2.5740619820455333</v>
      </c>
      <c r="O26" s="68">
        <f t="shared" si="10"/>
        <v>2.3016271986079899</v>
      </c>
      <c r="P26" s="73"/>
      <c r="Q26" s="69"/>
      <c r="R26" s="69"/>
    </row>
    <row r="27" spans="1:18" ht="14.65" customHeight="1" x14ac:dyDescent="0.25">
      <c r="A27" s="79">
        <v>14</v>
      </c>
      <c r="B27" s="66" t="s">
        <v>201</v>
      </c>
      <c r="C27" s="71" t="s">
        <v>178</v>
      </c>
      <c r="D27" s="68">
        <v>50331.4</v>
      </c>
      <c r="E27" s="68">
        <f>14662+2121+95</f>
        <v>16878</v>
      </c>
      <c r="F27" s="68">
        <v>62042.2</v>
      </c>
      <c r="G27" s="68">
        <v>7358.7</v>
      </c>
      <c r="H27" s="68">
        <v>16598.7</v>
      </c>
      <c r="I27" s="68">
        <v>27745.5</v>
      </c>
      <c r="J27" s="68">
        <f>45279.2+5966.4+316.8</f>
        <v>51562.400000000001</v>
      </c>
      <c r="K27" s="68">
        <v>24782.2</v>
      </c>
      <c r="L27" s="68">
        <v>32773.800000000003</v>
      </c>
      <c r="M27" s="68">
        <v>55525.9</v>
      </c>
      <c r="N27" s="68">
        <v>1001119.4</v>
      </c>
      <c r="O27" s="68">
        <f>SUM(D27:N27)</f>
        <v>1346718.2000000002</v>
      </c>
      <c r="P27" s="73"/>
      <c r="Q27" s="69"/>
      <c r="R27" s="69"/>
    </row>
    <row r="28" spans="1:18" ht="14.65" customHeight="1" x14ac:dyDescent="0.25">
      <c r="A28" s="79">
        <v>15</v>
      </c>
      <c r="B28" s="80" t="s">
        <v>202</v>
      </c>
      <c r="C28" s="71" t="s">
        <v>178</v>
      </c>
      <c r="D28" s="68">
        <v>12582.8</v>
      </c>
      <c r="E28" s="68">
        <v>4219.5</v>
      </c>
      <c r="F28" s="72">
        <v>15510.5</v>
      </c>
      <c r="G28" s="68">
        <v>1839.7</v>
      </c>
      <c r="H28" s="68">
        <v>4149.7</v>
      </c>
      <c r="I28" s="68">
        <v>6937.1</v>
      </c>
      <c r="J28" s="68">
        <f>J27*0.25</f>
        <v>12890.6</v>
      </c>
      <c r="K28" s="68">
        <v>6195.5</v>
      </c>
      <c r="L28" s="68">
        <v>8193.5</v>
      </c>
      <c r="M28" s="68">
        <v>13881.5</v>
      </c>
      <c r="N28" s="68">
        <v>256032.6</v>
      </c>
      <c r="O28" s="68">
        <f>SUM(D28:N28)</f>
        <v>342433</v>
      </c>
      <c r="P28" s="73"/>
      <c r="Q28" s="69"/>
      <c r="R28" s="69"/>
    </row>
    <row r="29" spans="1:18" ht="14.65" customHeight="1" x14ac:dyDescent="0.25">
      <c r="A29" s="81">
        <v>16</v>
      </c>
      <c r="B29" s="82" t="s">
        <v>203</v>
      </c>
      <c r="C29" s="83" t="s">
        <v>204</v>
      </c>
      <c r="D29" s="84">
        <v>19</v>
      </c>
      <c r="E29" s="85">
        <v>5</v>
      </c>
      <c r="F29" s="86">
        <v>14</v>
      </c>
      <c r="G29" s="84">
        <v>2</v>
      </c>
      <c r="H29" s="84">
        <v>5</v>
      </c>
      <c r="I29" s="84">
        <v>8</v>
      </c>
      <c r="J29" s="84">
        <v>12</v>
      </c>
      <c r="K29" s="84">
        <v>5</v>
      </c>
      <c r="L29" s="84">
        <v>8</v>
      </c>
      <c r="M29" s="84">
        <v>14</v>
      </c>
      <c r="N29" s="84">
        <v>172</v>
      </c>
      <c r="O29" s="86">
        <f>SUM(D29:N29)</f>
        <v>264</v>
      </c>
      <c r="P29" s="69"/>
      <c r="Q29" s="69"/>
      <c r="R29" s="69"/>
    </row>
    <row r="30" spans="1:18" ht="14.65" customHeight="1" x14ac:dyDescent="0.25">
      <c r="A30" s="81">
        <v>17</v>
      </c>
      <c r="B30" s="87" t="s">
        <v>205</v>
      </c>
      <c r="C30" s="83" t="s">
        <v>204</v>
      </c>
      <c r="D30" s="84">
        <v>15</v>
      </c>
      <c r="E30" s="86">
        <v>5</v>
      </c>
      <c r="F30" s="86">
        <v>14</v>
      </c>
      <c r="G30" s="84">
        <v>2</v>
      </c>
      <c r="H30" s="84">
        <v>4</v>
      </c>
      <c r="I30" s="84">
        <v>8</v>
      </c>
      <c r="J30" s="84">
        <v>13</v>
      </c>
      <c r="K30" s="84">
        <v>7</v>
      </c>
      <c r="L30" s="84">
        <v>8</v>
      </c>
      <c r="M30" s="84">
        <v>12</v>
      </c>
      <c r="N30" s="84">
        <v>219</v>
      </c>
      <c r="O30" s="86">
        <f>SUM(D30:N30)</f>
        <v>307</v>
      </c>
      <c r="P30" s="69"/>
      <c r="Q30" s="69"/>
      <c r="R30" s="69"/>
    </row>
    <row r="31" spans="1:18" ht="14.65" customHeight="1" x14ac:dyDescent="0.25">
      <c r="A31" s="79">
        <v>18</v>
      </c>
      <c r="B31" s="66" t="s">
        <v>206</v>
      </c>
      <c r="C31" s="71" t="s">
        <v>207</v>
      </c>
      <c r="D31" s="88">
        <f t="shared" ref="D31:O31" si="11">D27/D30/6</f>
        <v>559.23777777777775</v>
      </c>
      <c r="E31" s="88">
        <f t="shared" si="11"/>
        <v>562.6</v>
      </c>
      <c r="F31" s="88">
        <f t="shared" si="11"/>
        <v>738.59761904761899</v>
      </c>
      <c r="G31" s="88">
        <f t="shared" si="11"/>
        <v>613.22500000000002</v>
      </c>
      <c r="H31" s="88">
        <f t="shared" si="11"/>
        <v>691.61250000000007</v>
      </c>
      <c r="I31" s="88">
        <f t="shared" si="11"/>
        <v>578.03125</v>
      </c>
      <c r="J31" s="88">
        <f t="shared" si="11"/>
        <v>661.05641025641023</v>
      </c>
      <c r="K31" s="88">
        <f t="shared" si="11"/>
        <v>590.05238095238099</v>
      </c>
      <c r="L31" s="88">
        <f t="shared" si="11"/>
        <v>682.78750000000002</v>
      </c>
      <c r="M31" s="88">
        <f t="shared" si="11"/>
        <v>771.19305555555559</v>
      </c>
      <c r="N31" s="88">
        <f t="shared" si="11"/>
        <v>761.88691019786904</v>
      </c>
      <c r="O31" s="88">
        <f t="shared" si="11"/>
        <v>731.11737242128129</v>
      </c>
      <c r="P31" s="69"/>
      <c r="Q31" s="69"/>
      <c r="R31" s="69"/>
    </row>
    <row r="32" spans="1:18" ht="14.65" customHeight="1" x14ac:dyDescent="0.25">
      <c r="A32" s="79">
        <v>19</v>
      </c>
      <c r="B32" s="66" t="s">
        <v>208</v>
      </c>
      <c r="C32" s="71" t="s">
        <v>209</v>
      </c>
      <c r="D32" s="68">
        <v>246709.6</v>
      </c>
      <c r="E32" s="68">
        <v>101665.4</v>
      </c>
      <c r="F32" s="76">
        <v>400775.7</v>
      </c>
      <c r="G32" s="68">
        <v>67934.600000000006</v>
      </c>
      <c r="H32" s="68">
        <v>219835</v>
      </c>
      <c r="I32" s="68">
        <v>212046.8</v>
      </c>
      <c r="J32" s="68">
        <v>207557.9</v>
      </c>
      <c r="K32" s="89">
        <v>229180.1</v>
      </c>
      <c r="L32" s="68">
        <v>143924.20000000001</v>
      </c>
      <c r="M32" s="68">
        <v>195519.4</v>
      </c>
      <c r="N32" s="68">
        <v>11318605</v>
      </c>
      <c r="O32" s="76">
        <f>SUM(D32:N32)</f>
        <v>13343753.699999999</v>
      </c>
      <c r="P32" s="73"/>
      <c r="Q32" s="69"/>
      <c r="R32" s="69"/>
    </row>
    <row r="33" spans="1:18" ht="14.65" customHeight="1" x14ac:dyDescent="0.25">
      <c r="A33" s="65">
        <v>20</v>
      </c>
      <c r="B33" s="90" t="s">
        <v>210</v>
      </c>
      <c r="C33" s="91" t="s">
        <v>178</v>
      </c>
      <c r="D33" s="76">
        <v>34622.300000000003</v>
      </c>
      <c r="E33" s="92">
        <v>0</v>
      </c>
      <c r="F33" s="76">
        <v>43755.199999999997</v>
      </c>
      <c r="G33" s="92">
        <v>0</v>
      </c>
      <c r="H33" s="92">
        <v>0</v>
      </c>
      <c r="I33" s="76">
        <v>0</v>
      </c>
      <c r="J33" s="76">
        <v>34786</v>
      </c>
      <c r="K33" s="76">
        <v>12984.8</v>
      </c>
      <c r="L33" s="76">
        <v>6697.4</v>
      </c>
      <c r="M33" s="76">
        <v>27989.3</v>
      </c>
      <c r="N33" s="92">
        <v>6570.4</v>
      </c>
      <c r="O33" s="76">
        <f>SUM(D33:N33)</f>
        <v>167405.4</v>
      </c>
      <c r="P33" s="73"/>
      <c r="Q33" s="69"/>
      <c r="R33" s="69"/>
    </row>
    <row r="34" spans="1:18" ht="14.65" customHeight="1" x14ac:dyDescent="0.25">
      <c r="A34" s="79">
        <v>21</v>
      </c>
      <c r="B34" s="66" t="s">
        <v>211</v>
      </c>
      <c r="C34" s="71" t="s">
        <v>209</v>
      </c>
      <c r="D34" s="68">
        <v>317328.09999999998</v>
      </c>
      <c r="E34" s="78">
        <v>132000.70000000001</v>
      </c>
      <c r="F34" s="68">
        <v>403704.3</v>
      </c>
      <c r="G34" s="78">
        <v>168020.3</v>
      </c>
      <c r="H34" s="78">
        <v>121189</v>
      </c>
      <c r="I34" s="68">
        <v>194821.6</v>
      </c>
      <c r="J34" s="68">
        <v>147641.79999999999</v>
      </c>
      <c r="K34" s="68">
        <v>181494.8</v>
      </c>
      <c r="L34" s="68">
        <v>87197</v>
      </c>
      <c r="M34" s="68">
        <v>216975</v>
      </c>
      <c r="N34" s="78">
        <v>4020126.4</v>
      </c>
      <c r="O34" s="68">
        <f>SUM(D34:N34)</f>
        <v>5990499</v>
      </c>
      <c r="P34" s="73"/>
      <c r="Q34" s="69"/>
      <c r="R34" s="69"/>
    </row>
    <row r="35" spans="1:18" ht="10.5" customHeight="1" x14ac:dyDescent="0.25">
      <c r="A35" s="93"/>
      <c r="B35" s="94"/>
      <c r="C35" s="95"/>
      <c r="D35" s="95"/>
      <c r="E35" s="85"/>
      <c r="F35" s="85"/>
      <c r="G35" s="85"/>
      <c r="H35" s="96"/>
      <c r="I35" s="96"/>
      <c r="J35" s="96"/>
      <c r="K35" s="85"/>
      <c r="L35" s="85"/>
      <c r="M35" s="85"/>
      <c r="N35" s="73"/>
      <c r="O35" s="73"/>
      <c r="P35" s="69"/>
      <c r="Q35" s="69"/>
      <c r="R35" s="69"/>
    </row>
    <row r="36" spans="1:18" ht="14.65" customHeight="1" x14ac:dyDescent="0.25">
      <c r="A36" s="93"/>
      <c r="B36" s="94"/>
      <c r="C36" s="146" t="s">
        <v>212</v>
      </c>
      <c r="D36" s="146"/>
      <c r="E36" s="146"/>
      <c r="F36" s="146"/>
      <c r="G36" s="146"/>
      <c r="H36" s="146"/>
      <c r="I36" s="146"/>
      <c r="J36" s="85"/>
      <c r="K36" s="85"/>
      <c r="L36" s="85"/>
      <c r="M36" s="85"/>
      <c r="N36" s="85"/>
      <c r="O36" s="73"/>
    </row>
    <row r="37" spans="1:18" ht="14.65" customHeight="1" x14ac:dyDescent="0.25">
      <c r="A37" s="93"/>
      <c r="B37" s="146" t="s">
        <v>213</v>
      </c>
      <c r="C37" s="146"/>
      <c r="D37" s="146"/>
      <c r="E37" s="146"/>
      <c r="F37" s="146"/>
      <c r="G37" s="146"/>
      <c r="H37" s="146"/>
      <c r="I37" s="146"/>
      <c r="J37" s="146"/>
      <c r="K37" s="98"/>
      <c r="L37" s="96"/>
      <c r="M37" s="96"/>
      <c r="N37" s="85"/>
      <c r="O37" s="85"/>
    </row>
    <row r="38" spans="1:18" ht="6.75" customHeight="1" x14ac:dyDescent="0.25">
      <c r="A38" s="93"/>
      <c r="B38" s="94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 t="s">
        <v>214</v>
      </c>
      <c r="N38" s="85"/>
      <c r="O38" s="85"/>
    </row>
    <row r="39" spans="1:18" ht="14.65" customHeight="1" x14ac:dyDescent="0.25">
      <c r="A39" s="93"/>
      <c r="B39" s="94"/>
      <c r="C39" s="146" t="s">
        <v>215</v>
      </c>
      <c r="D39" s="146"/>
      <c r="E39" s="146"/>
      <c r="F39" s="146"/>
      <c r="G39" s="146"/>
      <c r="H39" s="146"/>
      <c r="I39" s="146"/>
      <c r="J39" s="146"/>
      <c r="K39" s="97"/>
      <c r="L39" s="96"/>
      <c r="M39" s="96"/>
      <c r="N39" s="85"/>
      <c r="O39" s="85"/>
    </row>
    <row r="40" spans="1:18" ht="9" customHeight="1" x14ac:dyDescent="0.25">
      <c r="A40" s="93"/>
      <c r="B40" s="94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85"/>
      <c r="O40" s="85"/>
    </row>
    <row r="41" spans="1:18" ht="14.65" customHeight="1" x14ac:dyDescent="0.25">
      <c r="A41" s="53"/>
      <c r="B41" s="53"/>
      <c r="C41" s="142" t="s">
        <v>216</v>
      </c>
      <c r="D41" s="142"/>
      <c r="E41" s="142"/>
      <c r="F41" s="142"/>
      <c r="G41" s="142"/>
      <c r="H41" s="142"/>
      <c r="I41" s="142"/>
      <c r="J41" s="142"/>
      <c r="K41" s="99"/>
      <c r="L41" s="100"/>
      <c r="M41" s="100"/>
      <c r="N41" s="53"/>
      <c r="O41" s="85"/>
    </row>
  </sheetData>
  <sheetProtection password="CAA8" sheet="1" formatRows="0" insertColumns="0" insertRows="0" insertHyperlinks="0" deleteColumns="0" deleteRows="0" sort="0" autoFilter="0" pivotTables="0"/>
  <mergeCells count="13">
    <mergeCell ref="A7:A9"/>
    <mergeCell ref="B1:O1"/>
    <mergeCell ref="B2:O2"/>
    <mergeCell ref="A4:A6"/>
    <mergeCell ref="B4:B6"/>
    <mergeCell ref="E4:M4"/>
    <mergeCell ref="C41:J41"/>
    <mergeCell ref="A10:A11"/>
    <mergeCell ref="A12:A15"/>
    <mergeCell ref="A20:A21"/>
    <mergeCell ref="C36:I36"/>
    <mergeCell ref="B37:J37"/>
    <mergeCell ref="C39:J39"/>
  </mergeCells>
  <phoneticPr fontId="1" type="noConversion"/>
  <pageMargins left="0" right="0" top="0" bottom="0" header="0.31496062992125984" footer="0.31496062992125984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Илова 1 полугодие 2017г.</vt:lpstr>
      <vt:lpstr>2017 1 полугодие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2018-06-07T05:36:47Z</dcterms:created>
  <dcterms:modified xsi:type="dcterms:W3CDTF">2018-06-07T09:22:52Z</dcterms:modified>
</cp:coreProperties>
</file>