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5145" yWindow="3090" windowWidth="12630" windowHeight="3105" activeTab="0"/>
  </bookViews>
  <sheets>
    <sheet name="Sheet1" sheetId="1" r:id="rId1"/>
    <sheet name="Sheet1 (2)" sheetId="2" r:id="rId2"/>
    <sheet name="Sheet1 (3)" sheetId="3" r:id="rId3"/>
    <sheet name="Sheet1 (4)" sheetId="4" r:id="rId4"/>
    <sheet name="Sheet1 (5)" sheetId="5" r:id="rId5"/>
    <sheet name="Sheet1 (6)" sheetId="6" r:id="rId6"/>
  </sheets>
  <definedNames/>
  <calcPr fullCalcOnLoad="1" refMode="R1C1"/>
</workbook>
</file>

<file path=xl/sharedStrings.xml><?xml version="1.0" encoding="utf-8"?>
<sst xmlns="http://schemas.openxmlformats.org/spreadsheetml/2006/main" count="210" uniqueCount="199">
  <si>
    <t>улардан: муддати кечиктирилганлари                                                                                                                                                                      из неё: просроченная</t>
  </si>
  <si>
    <t>Алохида булинмаларнинг карзлари (4110)                                                                                                                                             Задолженность обособленных подразделений (4110)</t>
  </si>
  <si>
    <t>Шуъба ва карам хужалик жамиятларининг карзлари (4120)                                                                                                                   Задолженность дочерних и зависимых хоз. обществ (4120)</t>
  </si>
  <si>
    <t>Ходимларга берилган бунаклар (4200)                                                                                                                                                           Авансы, выданные персоналу (4200)</t>
  </si>
  <si>
    <t>Бюджетга соликлар ва йигимлар буйича бунак туловларни (4400)                                                                                                        Авансовые платежи по налогам и сборам в бюджет (4400)</t>
  </si>
  <si>
    <t>Муассисларнинг устав капиталига улушлар буйича карзлари (4600)                                                                                                                                                     Задолженность учредителей по вкладам в уставной капитал (4600)</t>
  </si>
  <si>
    <t>Ходимларнинг бошка операциялар буйича карзлари (4700)                                                                                                                                       Задолженность персонала по прочим операциям (4700)</t>
  </si>
  <si>
    <t>Бошка дебиторик карзлари (4800)                                                                                                                                                                                              Прочие дебиторские задолженности (4800)</t>
  </si>
  <si>
    <t>Пул маблаглари, жами (330+340+350+ 360-сатрлар), шу жумладан:                                                                                                                                                Денежные средства, всего (стр.3 30+340+350+ +360),в том числе:</t>
  </si>
  <si>
    <t>Кассадаги пул маблаглари (5000)                                                                                                                                                                 Денежные средства в кассе (5000)</t>
  </si>
  <si>
    <t>Хисоб-китоб варагадаги пул маблаглари (5100)                                                                                                                                           Денежные средства на расчетном счете (5100)</t>
  </si>
  <si>
    <t>Хорижий валютадаги пул маблаглари (5200)                                                                                                                                                                  Денежные средства в иностранной валюте (5200)</t>
  </si>
  <si>
    <t>Бошка пул маблаглари ва эквивалентлар (5500,5600,5700)                                                                                                                                                                   Прочие денежные средства и эквиваленты (5500,5600,5700)</t>
  </si>
  <si>
    <t>Киска муддатли инвестициялар (5800)                                                                                                                                               Краткосрочные инвестиции (5800)</t>
  </si>
  <si>
    <t>Бошка жорий активлар (5900)                                                                                                                                                                         Прочие текущие активы (5900)</t>
  </si>
  <si>
    <t>Баланс активи буйича жами (130+390-сатрлар)                                                                                                                                          Всего по активу баланса (стр. 130+390)</t>
  </si>
  <si>
    <t>Давлатнинг максадли жамгармаларига ва сугурталаш буйича бунак туловлари (4500)                                                                                                                                                                                                                                                            Авансовые платежи в государственные целевые фонды и по страхованию (4500)</t>
  </si>
  <si>
    <t>Таксимланмаган фойда ( копланмаган зарар) (8700)                                                                                                                               Нераспределенная прибыль (непокрытый убыток) (8700)</t>
  </si>
  <si>
    <t>шу жумладан: узок муддатли кредиторлик карзлари (500+520+540+560+590-сатрлар)                                                                                                                                                                                              в том числе: долгосрочная кредиторская задолженность (стр. 500+520+540+560+590)</t>
  </si>
  <si>
    <t>Махсулот етказиб берувчилар ва пудратчилардан узок муддатли к.арзлар (7000)                                                                                                       Долгосрочная задолженность поставщикам и подрядчикам (7000}</t>
  </si>
  <si>
    <t>Алохида булинмалардан узок муддатли карзлар (7110)                                                                                                                           Долгосрочная задолженность обособленным подразделениям (7110)</t>
  </si>
  <si>
    <t>Муддати кечиктирилган бошка мажбуриятлар (6250,6290)                                                                                                                               Прочие отсроченные обязательства (6250,6290)</t>
  </si>
  <si>
    <t>Бошка кредиторлик карзлари (6900, бундан 6950 мустасно)                                                                                                                                    Прочие кредиторские задолженности (6900 кроме 6950)</t>
  </si>
  <si>
    <t>Муддати кечиктирилган даромадлар (6210,6220,6230)                                                                                                                               Отсроченные доходы (6210.6220,6230)</t>
  </si>
  <si>
    <t>Масъулияти саклаш учун кабул килинган товар-моддий кимматликлар (002)                                                                                                                                                               Товарно-материальные ценности, принятые на ответственное хранение (002)</t>
  </si>
  <si>
    <t>Кайта ишлаш учун кабул килинган материаллар (003)                                                                                                                                  Материалы, принятые в переработку (003)</t>
  </si>
  <si>
    <t>Комиссиягакабул килинган товарлар (004)                                                                                                                                                        Товары, принятые на комиссию (004)</t>
  </si>
  <si>
    <t>Монтаж килиш учун кабул килинган асбоб-ускуна (005)                                                                                                                               Оборудование, принятое для монтажа (005)</t>
  </si>
  <si>
    <t>Катъий хисобот бланкалари (006)                                                                                                                                                                      Бланки строгой отчетности (006)</t>
  </si>
  <si>
    <t>Туловга нокобил дебиторлар карзларининг зарарга хисобдан чикарилиши (007)                                                                                                                         Списанная в убыток задолженность неплатежеспособных дебиторов(007)</t>
  </si>
  <si>
    <t>Мажбуриятлар ва туловларни таъминлаш олинган (008)                                                                                                                                               Обеспечение обязательств и платежей - полученные (008)</t>
  </si>
  <si>
    <t>Мажбуриятлар ва туловларни таъминлаш берилганган (009)                                                                                                                                        Обеспечение обязательств и платежей - выданные (009)</t>
  </si>
  <si>
    <t>Ссуда шаргномаси буйича олинган мол-мулк (011)                                                                                                                                 Имущество, полученное по договору ссуды (О11)</t>
  </si>
  <si>
    <t>Келгуси даврларнинг солик солинадиган базасидан чикариладиган харажатлар (012)                                                                                            Расходы, исключаемые из налогооблагаемой базы следующих периодов (012)</t>
  </si>
  <si>
    <t>Вактинчалик солик имтиёзлари (турлари буйича) (013)                                                                                                                                                               Временные налоговые льготы (по видам) (013)</t>
  </si>
  <si>
    <t>Инвентар ва фойдаланишдаги хужалик анжомлари (014)                                                                                                                               Инвентарь и хозяйственные принадлежности в эксплуатации (014)</t>
  </si>
  <si>
    <t>Узбекистон Республикаси Молия вазирлигининг  2002 йил</t>
  </si>
  <si>
    <t>24 январда руйхатга олинган № 1209</t>
  </si>
  <si>
    <t>Приложение № 1 к Приказу министерства финансов</t>
  </si>
  <si>
    <t>Республики Узбекистан от 27 декабря 2002 г. № 140</t>
  </si>
  <si>
    <t>Зарегистрированному МЮ, РУз 24 января 2003 г. № 1209</t>
  </si>
  <si>
    <t>БУХГАЛТЕРИЯ БАЛАНСИ - 1 -сонли шакл</t>
  </si>
  <si>
    <t>БУХГАЛТЕРСКИЙ БАЛАНС - форма № 1</t>
  </si>
  <si>
    <t>__________________________________200__йилга</t>
  </si>
  <si>
    <t>Корхона, ташкилот</t>
  </si>
  <si>
    <t>Предприятие, организация</t>
  </si>
  <si>
    <t>Отрасль</t>
  </si>
  <si>
    <t>КТУТ буйича</t>
  </si>
  <si>
    <t>по ОКПО</t>
  </si>
  <si>
    <t>ХХТУТ буйича</t>
  </si>
  <si>
    <t>по ОКОНХ</t>
  </si>
  <si>
    <t>Организационная правовая форма</t>
  </si>
  <si>
    <t>Мулкчилик шакли</t>
  </si>
  <si>
    <t>Форма собственности</t>
  </si>
  <si>
    <t>Министерства, ведомства и другие</t>
  </si>
  <si>
    <t>Идентификационный номер налогоплательщика</t>
  </si>
  <si>
    <t>Худуди</t>
  </si>
  <si>
    <t>Территория</t>
  </si>
  <si>
    <t>Манзил</t>
  </si>
  <si>
    <t>Адрес</t>
  </si>
  <si>
    <t>Улчов бирлиги, минг сум</t>
  </si>
  <si>
    <t>Единица измерения, тыс.сум</t>
  </si>
  <si>
    <t>Кодлар</t>
  </si>
  <si>
    <t>Коды</t>
  </si>
  <si>
    <t>ТХТ буйича</t>
  </si>
  <si>
    <t>МШТ буйича</t>
  </si>
  <si>
    <t>по КФС</t>
  </si>
  <si>
    <t>ДБИБТ буйича</t>
  </si>
  <si>
    <t>по СООГУ</t>
  </si>
  <si>
    <t>СТИР</t>
  </si>
  <si>
    <t>ИНН</t>
  </si>
  <si>
    <t>МХОБТ</t>
  </si>
  <si>
    <t>СОАТО</t>
  </si>
  <si>
    <t>Жунатилган сана</t>
  </si>
  <si>
    <t>Дата высылки</t>
  </si>
  <si>
    <t>Дата получения</t>
  </si>
  <si>
    <t>Срок представления</t>
  </si>
  <si>
    <t>АКТИВ</t>
  </si>
  <si>
    <t>Хисобот даври бошига На начало отчетного периода</t>
  </si>
  <si>
    <t>Пассив</t>
  </si>
  <si>
    <t>Муддати кечиктирилган узок муддатли даромадлар (7210,7220,7230) Долгосрочные отсроченные доходы (7210,7220,7230)</t>
  </si>
  <si>
    <t>улардан: муддати кечиктирилган жорий кредиторлик карзлари из неё: просроченная текущая кредиторская задолженность</t>
  </si>
  <si>
    <t>Шуъба ва карам хужалик жамиятларидан карзлар (6120) Задолженность дочерним и зависимым хозяйственным обществам (6120)</t>
  </si>
  <si>
    <t>СПРАВКА О НАЛИЧИИ ЦЕННОСТЕЙ, УЧИТЫВАЕМЫХ</t>
  </si>
  <si>
    <t>НА ЗАБАЛАНСОВЫХ СЧЕТАХ</t>
  </si>
  <si>
    <t xml:space="preserve"> </t>
  </si>
  <si>
    <t>Солик туловчининг идентификацион раками</t>
  </si>
  <si>
    <t xml:space="preserve">  </t>
  </si>
  <si>
    <t>27 декабрдаги 140-сонли буйругига</t>
  </si>
  <si>
    <t>1-сонли илова, УзР АВ томонидан 2003 йил</t>
  </si>
  <si>
    <t>по КОПФ</t>
  </si>
  <si>
    <t>Кабул килинган сана</t>
  </si>
  <si>
    <t>Такдим килиш муддати</t>
  </si>
  <si>
    <t>Тармок</t>
  </si>
  <si>
    <t>Ташкилий-хукукий шакли</t>
  </si>
  <si>
    <t>Вазирликлар, идоралар  ва бошкалар</t>
  </si>
  <si>
    <t>Курсаткичлар номи Наименование показателей</t>
  </si>
  <si>
    <t>Хисобот даври бошига      На начало отчетного периода</t>
  </si>
  <si>
    <t>Муддати кечиктирилган узок муддатли харажатлар (0950, 0960,0990) Долгосрочные отсроченные расходы (0950, 0960,0990)</t>
  </si>
  <si>
    <t>Чет эл капитали мавжуд булган корхоналарга   инвестициялар (0640) Инвестиции в предприятие с иностранным общества (0640)</t>
  </si>
  <si>
    <t>Узок муддатли бошка инвестициялар (0690)                                                    Прочие долгосрочные инвестиции £0690)</t>
  </si>
  <si>
    <t>Урнатиладиган асбоб-ускуналар (0700)                                             Оборудование к установке (0700)</t>
  </si>
  <si>
    <t>Капитал куйилмалар (0800)                                                                             Капитальные вложения (0800)</t>
  </si>
  <si>
    <t>Жами: 1-булим буйича (012+022+030+ 090+100+110+120 - сатрлар)                                                                                                     Итого по разделу (стр. 012+022+030+090+100+110+120)</t>
  </si>
  <si>
    <t>2. Жорий активлар                                                                           2.Текущие активы</t>
  </si>
  <si>
    <t>Ишлаб чикариш захиралари (1000,1100,1500,1600)                         Производственные запасы (1000,1 100,1500,1600)</t>
  </si>
  <si>
    <t>Курсаткичлар номи                                           Наименование показателей</t>
  </si>
  <si>
    <t>Сатр коди                     Код стр.</t>
  </si>
  <si>
    <t>1.Узок муддатли активлар                                       1.Долгосрочные активы</t>
  </si>
  <si>
    <t>Харидорлар ва буюртмачиларнинг карзлари ( 4900 айирилган халда 4000)                                                                                                          Задолженность покупателей и заказчиков (4000 за минусом 4900)</t>
  </si>
  <si>
    <t>Махсулот етказиб берувчилар ва пудрат-чиларга берилган бунаклар (4300)                                                                                                                      Авансы, выданные поставщикам и подрядчикам (4300)</t>
  </si>
  <si>
    <r>
      <t xml:space="preserve">2 булим буйича жами (140+190+200+ </t>
    </r>
    <r>
      <rPr>
        <b/>
        <sz val="9"/>
        <rFont val="Times New Roman"/>
        <family val="1"/>
      </rPr>
      <t>210+320+370+380-сатрлар)                                                                                                                    Итого по разделу 2 (стр. 140+190+200+210+320+370+380)</t>
    </r>
  </si>
  <si>
    <t>БАЛАНСДАН ТАШКАРИ СЧЁТЛАРДА ХИСОБГА ОЛИНАДИГАН</t>
  </si>
  <si>
    <t>КИЙМАТЛИКЛАРНИНГ МАВЖУДЛИГИ ТУГРИСИДА МАЪЛУМОТ</t>
  </si>
  <si>
    <t>Сатр коди    Код стр.</t>
  </si>
  <si>
    <t>Хисобот даври охирига    На конец отчетного периода</t>
  </si>
  <si>
    <t>Киска муддатли ижара буйича олинган асосий воситалар (001) Основные средства, полученные по краткосрочной аренде (001)</t>
  </si>
  <si>
    <t>Рахбар</t>
  </si>
  <si>
    <t>Руководитель_________________________________________</t>
  </si>
  <si>
    <t>Бош хисобчи</t>
  </si>
  <si>
    <t>Главный бухгалтер ____________________________________</t>
  </si>
  <si>
    <t>Узок муддатли ижара шартномаси буйича топширилган асосий воситалар (010)                                                                                         Основные средства, сданные по договору долгосрочной Аренды (010)</t>
  </si>
  <si>
    <t>Соликлар ва мажбурий туловлар буйича муддати кечиктирилган узок муддатли мажбуриятлар (7240) Долгосрочные отсроченные обязательства по налогам и обязательным платежам (7240)</t>
  </si>
  <si>
    <t>Харидорлар ва буюртмачилардан олимган бунаклар (7300) Авансы, полученные от покупателей и заказчиков (7300)</t>
  </si>
  <si>
    <t>1.Уз маблаглари манбалари                                1.Источники собственных средств</t>
  </si>
  <si>
    <t>Устав капитали (8300)                                                                                       Уставной капитал (8300)</t>
  </si>
  <si>
    <t>Кушилган капитал (8400)                                                                          Добавленный капитал (8400)</t>
  </si>
  <si>
    <t>Резерв капитал (8500)                                                                                       Резервный капитал (8500)</t>
  </si>
  <si>
    <t>Сотиб олинган уз акциялари (8600)                                                                   Выкупленные собственные акции (8600)</t>
  </si>
  <si>
    <t>Максадли тушумлар (8800)                                                                            Целевые поступления (8800)</t>
  </si>
  <si>
    <t>Булгуси харажатлар ва туловлар захиралари (8900)                                                          Резервы предстоящих расходов и платежи (8900)</t>
  </si>
  <si>
    <t>1 булим буинча жами ( 410+420+430+ +440+450+460+470-сатрлар)                                                                                                    Итого по разделу 1 ( стр.410+420+430+ +440+450+460+470</t>
  </si>
  <si>
    <t>2. Мажбуриятлар                                                                                     2. Обязательства</t>
  </si>
  <si>
    <t>Шуъба ва карам хужалик жамиятларидан узок муддатли карзлар (7120)                                                                                        Долгосрочная задолжность дочерним и зависимым хозяйственным обществам (7120)</t>
  </si>
  <si>
    <t>Муддати кечиктирилган бошка узок муддатли мажбуриятлар (7250,7290)                                                                                                          Прочие долгосрочные отсроченные обязательства (7250,7290)</t>
  </si>
  <si>
    <t>Узок муддатли банк кредитлари (7810)                                                   Долгосрочные банковские кредиты (7810)</t>
  </si>
  <si>
    <t>Узок муддатли (7820.7830,7840)                                                         Долгосрочные займы (7820,7830.7840)</t>
  </si>
  <si>
    <t>Бошка узок муддатли кредиторлик карзлари (7900)                                                       Прочие долгосрочные кредиторские задолженности (7900)</t>
  </si>
  <si>
    <t>шу жумладан: жорий кредиторлик карзлари (610+630+650+ +670+680+690+700+710+720+760-сатрлар)                                                            в том числе: текущая кредиторская задолженность (стр.610+630+650+670+680+690+700+710+720+760)</t>
  </si>
  <si>
    <t>Махсулот етказиб берувчилар ва пудратчилардан карзлар (6000) Задолженность поставщикам и подрядчикам (6000)</t>
  </si>
  <si>
    <t>Алохида булинмалардан карзлар (6110)                                                       Задолженность обособленным подразделениям (6110)</t>
  </si>
  <si>
    <t>Соликлар ва мажбурий туловлар буйича муддати кечиктирилган мажбуриятлар (6240)                                                                                         Отсроченые обязательства по налогам и обязательным платежам (6240)</t>
  </si>
  <si>
    <t>Олинган бунаклар (6300)                                                                        Полученные авансы (6300)</t>
  </si>
  <si>
    <t>Бюджетга туловлар буйича карзлар (6400)                                             Задолженность по платежам в бюджет (6400)</t>
  </si>
  <si>
    <t>Сугурталаш буйича карзлар (6510)                                                           Задолженность по страхованию (6510)</t>
  </si>
  <si>
    <t>Давлатнинг максадли жамгармаларига туловлар буйича карзлар (6520)                                                                                                      Задолженность по платежам в государственные целевые фонды (6520)</t>
  </si>
  <si>
    <t>Муассислардан карзлар (6600)                                                                        Задолженность учредителям (6600)</t>
  </si>
  <si>
    <t>Медхнатга хак тулаш буйича карзлар (6700)                                           Задолженность но оплате труда (6700)</t>
  </si>
  <si>
    <r>
      <t>Киска муддатли банк кредитлари (6810)                                                    Краткосрочные банковские кредиты (68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0)</t>
    </r>
  </si>
  <si>
    <t>Киска муддатли карзлар (6820,6830,6840)                                          Краткосрочные займы (6820,6830,6840)</t>
  </si>
  <si>
    <t>Узок муддатли мажбуриятларнинг жорий кисми (6950)                                                 Текущая часть долгосрочных обязательств (6950)</t>
  </si>
  <si>
    <t>2 булим буйича жами (490+600-сатрлар)                                                          Итого по разделу 2 (стр.490+600)</t>
  </si>
  <si>
    <t>Баланс пасгнвн буйича жами (480+770-сатрлар)                                      Всего по пассиву баланса (стр. 480+77(1)</t>
  </si>
  <si>
    <t>Асосий воситалар:                                                                                                                                                                                                Основные средства:</t>
  </si>
  <si>
    <t>Бошлангич (кайта тиклаш) кйймат (0100,0300)                                                                                                                                     Первоначальная (восстановительная) стоимость (0100,0300)</t>
  </si>
  <si>
    <t>Эскириш суммаси (0200)                                                                                                                                                                                  Сумма износа (0200)</t>
  </si>
  <si>
    <t>Колдик (баланс) кйймат (010-011-сатр)                                                                                                                                                                          Остаточная (балансовая) стоимость (стр.010-011)</t>
  </si>
  <si>
    <t>Номоддий активлар:                                                                                                                                                                                           Нематериальные активы:</t>
  </si>
  <si>
    <t>Бошлангич кйймат (0400)                                                                                                                                                                        Первоначальная стоимость (0400)</t>
  </si>
  <si>
    <t>Амортизация суммаси (0500)                                                                                                                                                                               Сумма амортизации (0500)</t>
  </si>
  <si>
    <t>Колдик (баланс) киймат (020-021-сатр)                                                                                                                                                    Остаточная (балансовая) стоимость (стр.020-021)</t>
  </si>
  <si>
    <t>Узок муддатли инвестициялар, жами (040+050+060+070+080-сатрлар), шу жумладан:                                                                                                                                               Долгосрочные инвестиции, всего (стр. 040+050+060+070+080), в том числе:</t>
  </si>
  <si>
    <t>Кимматли когозлар (0610)                                                                                                                                                                              Ценные бумаги (0610)</t>
  </si>
  <si>
    <t>Шуъба хужалик жамиятларига инвестициялар (0620)                                                                            Инвестиции в дочерние хозяйственные общества (0620)</t>
  </si>
  <si>
    <t>Карам хужалик жамиятларига инвестициялар (0630)                                                                                                                                Инвестиции в зависимые хозяйственные капиталом (0630)</t>
  </si>
  <si>
    <t>Узок муддатли дебиторлик карзлари (0910,0920,0930,0940)                                                                    Долгосрочная дебиторская задолженность (0910,0920,0930,0940)</t>
  </si>
  <si>
    <t>Товар-моддий захиралар, жами ( 150+ 160+170+180- сатрлар), шу жумладан:                                                                                               Товарно-материальные запасы, всего (стр. 150+160+170+180), в том числе:</t>
  </si>
  <si>
    <t>Тугалланмаган   ишлаб чикариш (2000.2100,2300,2700)                                                                                  Незавершенное производство (2000,2100,2300,2700)</t>
  </si>
  <si>
    <t>Тайёр махсулот(2800)                                                                                                                                                                                          Готовая продукция(2800)</t>
  </si>
  <si>
    <t>Товарлар (2980 айирилган холда 2900)                                                                                                                                                          Товары (2900 за минусом 2800)</t>
  </si>
  <si>
    <t>Келгуси даврлар харажатлари (3100)                                                                                                                                                                                                                         Расходы будующих периодов (3100)</t>
  </si>
  <si>
    <t>Муддати кечиктирилган харажатлар (3200)                                                                                                                                                                                                                     Отсроченные расходы (3200)</t>
  </si>
  <si>
    <t>03884</t>
  </si>
  <si>
    <t>010</t>
  </si>
  <si>
    <t>011</t>
  </si>
  <si>
    <t>012</t>
  </si>
  <si>
    <t>020</t>
  </si>
  <si>
    <t>021</t>
  </si>
  <si>
    <t>022</t>
  </si>
  <si>
    <t>030</t>
  </si>
  <si>
    <t>040</t>
  </si>
  <si>
    <t>050</t>
  </si>
  <si>
    <t>060</t>
  </si>
  <si>
    <t>070</t>
  </si>
  <si>
    <t>080</t>
  </si>
  <si>
    <t>090</t>
  </si>
  <si>
    <t>торговля медикаментами</t>
  </si>
  <si>
    <t>открытое акционерное общество</t>
  </si>
  <si>
    <t>акционерная</t>
  </si>
  <si>
    <t>г.Фергана ул.Аль Фаргоний  50</t>
  </si>
  <si>
    <t>БХУТ буйича 1-шакл</t>
  </si>
  <si>
    <t>Форма № 1 по ОКУД</t>
  </si>
  <si>
    <t>Хисобот даври охирига                                На конец отчетного периода</t>
  </si>
  <si>
    <t>Хисобот даври охирига                       На конец отчетного периода</t>
  </si>
  <si>
    <t>Узок муддатли мажбуриятлар, жами (500+510+520+530+540+550+560+570+580&gt;-590-сатрлар)                                                                 Долгосрочные обязательства, всего (стр. 500+520+53О+54О+55О+560+57О+580+59О)</t>
  </si>
  <si>
    <t>Жорий мажбуриятлар, жами (610+620+630+640+650+660+ +670+680+690+700+710+720+730+740+750+760-сатрлар)                              Текущие обязательства, всего (стр.610+630+640+650+ +660++670+680+690+700+710+720+730+740+750+760)</t>
  </si>
  <si>
    <t>Дебиторлар, жами (220+230+240+250+ 260+270+280+290+300 - сатрлар)                                                                                                       Дебиторы,всего (стр.220+240+250+260+270+280+290+300+310)</t>
  </si>
  <si>
    <t xml:space="preserve">         АО "ФЕРГАНА ДОРИ-ДАРМОН"                       </t>
  </si>
  <si>
    <r>
      <t>на___</t>
    </r>
    <r>
      <rPr>
        <b/>
        <i/>
        <sz val="14"/>
        <rFont val="Times New Roman"/>
        <family val="1"/>
      </rPr>
      <t>1    января</t>
    </r>
    <r>
      <rPr>
        <b/>
        <sz val="12"/>
        <rFont val="Times New Roman"/>
        <family val="1"/>
      </rPr>
      <t>________2016   год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</si>
</sst>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12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indent="12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 indent="7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indent="10"/>
      <protection/>
    </xf>
    <xf numFmtId="0" fontId="8" fillId="0" borderId="10" xfId="0" applyNumberFormat="1" applyFont="1" applyFill="1" applyBorder="1" applyAlignment="1" applyProtection="1">
      <alignment horizontal="left" vertical="top" wrapText="1" indent="8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left" vertical="top" indent="10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left" vertical="center"/>
      <protection/>
    </xf>
    <xf numFmtId="164" fontId="15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16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49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7">
      <selection activeCell="A19" sqref="A19"/>
    </sheetView>
  </sheetViews>
  <sheetFormatPr defaultColWidth="9.140625" defaultRowHeight="12.75"/>
  <cols>
    <col min="1" max="1" width="48.28125" style="0" customWidth="1"/>
    <col min="2" max="2" width="3.57421875" style="0" customWidth="1"/>
    <col min="3" max="3" width="22.57421875" style="0" customWidth="1"/>
    <col min="4" max="4" width="18.28125" style="0" customWidth="1"/>
  </cols>
  <sheetData>
    <row r="1" spans="1:4" ht="12.75">
      <c r="A1" s="1"/>
      <c r="B1" s="60" t="s">
        <v>36</v>
      </c>
      <c r="C1" s="60"/>
      <c r="D1" s="60"/>
    </row>
    <row r="2" spans="1:4" ht="12.75">
      <c r="A2" s="1"/>
      <c r="B2" s="60" t="s">
        <v>88</v>
      </c>
      <c r="C2" s="60"/>
      <c r="D2" s="60"/>
    </row>
    <row r="3" spans="1:4" ht="12.75">
      <c r="A3" s="1"/>
      <c r="B3" s="60" t="s">
        <v>89</v>
      </c>
      <c r="C3" s="60"/>
      <c r="D3" s="60"/>
    </row>
    <row r="4" spans="1:4" ht="12.75">
      <c r="A4" s="1"/>
      <c r="B4" s="60" t="s">
        <v>37</v>
      </c>
      <c r="C4" s="60"/>
      <c r="D4" s="60"/>
    </row>
    <row r="5" spans="2:4" ht="7.5" customHeight="1">
      <c r="B5" s="60"/>
      <c r="C5" s="60"/>
      <c r="D5" s="60"/>
    </row>
    <row r="6" spans="1:4" ht="12.75">
      <c r="A6" s="1"/>
      <c r="B6" s="60" t="s">
        <v>38</v>
      </c>
      <c r="C6" s="60"/>
      <c r="D6" s="60"/>
    </row>
    <row r="7" spans="1:4" ht="12.75">
      <c r="A7" s="1"/>
      <c r="B7" s="60" t="s">
        <v>39</v>
      </c>
      <c r="C7" s="60"/>
      <c r="D7" s="60"/>
    </row>
    <row r="8" spans="1:4" ht="12.75">
      <c r="A8" s="1"/>
      <c r="B8" s="60" t="s">
        <v>40</v>
      </c>
      <c r="C8" s="60"/>
      <c r="D8" s="60"/>
    </row>
    <row r="10" spans="1:4" ht="19.5">
      <c r="A10" s="59" t="s">
        <v>41</v>
      </c>
      <c r="B10" s="59"/>
      <c r="C10" s="59"/>
      <c r="D10" s="59"/>
    </row>
    <row r="11" spans="1:4" ht="19.5">
      <c r="A11" s="59" t="s">
        <v>42</v>
      </c>
      <c r="B11" s="59"/>
      <c r="C11" s="59"/>
      <c r="D11" s="59"/>
    </row>
    <row r="12" spans="1:4" ht="22.5" customHeight="1">
      <c r="A12" s="61" t="s">
        <v>43</v>
      </c>
      <c r="B12" s="61"/>
      <c r="C12" s="61"/>
      <c r="D12" s="61"/>
    </row>
    <row r="13" spans="1:4" ht="22.5" customHeight="1">
      <c r="A13" s="61" t="s">
        <v>198</v>
      </c>
      <c r="B13" s="61"/>
      <c r="C13" s="61"/>
      <c r="D13" s="61"/>
    </row>
    <row r="14" spans="1:4" ht="13.5" customHeight="1">
      <c r="A14" s="16"/>
      <c r="B14" s="16"/>
      <c r="C14" s="16"/>
      <c r="D14" s="45"/>
    </row>
    <row r="15" ht="15.75">
      <c r="C15" s="2" t="s">
        <v>190</v>
      </c>
    </row>
    <row r="16" spans="3:4" ht="15.75">
      <c r="C16" s="2" t="s">
        <v>191</v>
      </c>
      <c r="D16" s="13" t="s">
        <v>62</v>
      </c>
    </row>
    <row r="17" spans="3:4" ht="15.75">
      <c r="C17" s="2"/>
      <c r="D17" s="14" t="s">
        <v>63</v>
      </c>
    </row>
    <row r="18" spans="3:4" ht="15.75">
      <c r="C18" s="2"/>
      <c r="D18" s="5">
        <v>710001</v>
      </c>
    </row>
    <row r="19" spans="1:3" ht="15.75">
      <c r="A19" s="2" t="s">
        <v>44</v>
      </c>
      <c r="B19" s="2"/>
      <c r="C19" s="2"/>
    </row>
    <row r="20" spans="1:4" ht="15.75">
      <c r="A20" s="2" t="s">
        <v>45</v>
      </c>
      <c r="B20" s="2"/>
      <c r="C20" s="2" t="s">
        <v>47</v>
      </c>
      <c r="D20" s="55">
        <v>2018470</v>
      </c>
    </row>
    <row r="21" spans="1:4" ht="15.75">
      <c r="A21" s="49" t="s">
        <v>197</v>
      </c>
      <c r="C21" s="2" t="s">
        <v>48</v>
      </c>
      <c r="D21" s="56"/>
    </row>
    <row r="22" spans="1:4" ht="15.75">
      <c r="A22" s="2" t="s">
        <v>93</v>
      </c>
      <c r="B22" s="2"/>
      <c r="C22" s="2"/>
      <c r="D22" s="37"/>
    </row>
    <row r="23" spans="1:4" ht="15.75">
      <c r="A23" s="2" t="s">
        <v>46</v>
      </c>
      <c r="B23" s="2"/>
      <c r="C23" s="2" t="s">
        <v>49</v>
      </c>
      <c r="D23" s="55">
        <v>71212</v>
      </c>
    </row>
    <row r="24" spans="1:4" ht="15.75">
      <c r="A24" s="49" t="s">
        <v>186</v>
      </c>
      <c r="C24" s="2" t="s">
        <v>50</v>
      </c>
      <c r="D24" s="56"/>
    </row>
    <row r="25" spans="1:4" ht="15.75">
      <c r="A25" s="2" t="s">
        <v>94</v>
      </c>
      <c r="B25" s="2"/>
      <c r="C25" s="2"/>
      <c r="D25" s="37"/>
    </row>
    <row r="26" spans="1:4" ht="15.75">
      <c r="A26" s="2" t="s">
        <v>51</v>
      </c>
      <c r="B26" s="2"/>
      <c r="C26" s="2" t="s">
        <v>64</v>
      </c>
      <c r="D26" s="55"/>
    </row>
    <row r="27" spans="1:4" ht="15">
      <c r="A27" s="43" t="s">
        <v>187</v>
      </c>
      <c r="C27" s="17" t="s">
        <v>90</v>
      </c>
      <c r="D27" s="56"/>
    </row>
    <row r="28" spans="1:4" ht="15.75">
      <c r="A28" s="2" t="s">
        <v>52</v>
      </c>
      <c r="B28" s="2"/>
      <c r="C28" s="2"/>
      <c r="D28" s="37"/>
    </row>
    <row r="29" spans="1:4" ht="15.75">
      <c r="A29" s="2" t="s">
        <v>53</v>
      </c>
      <c r="B29" s="2"/>
      <c r="C29" s="2" t="s">
        <v>65</v>
      </c>
      <c r="D29" s="55">
        <v>144</v>
      </c>
    </row>
    <row r="30" spans="1:4" ht="15.75">
      <c r="A30" s="49" t="s">
        <v>188</v>
      </c>
      <c r="C30" s="2" t="s">
        <v>66</v>
      </c>
      <c r="D30" s="56"/>
    </row>
    <row r="31" spans="1:4" ht="15.75">
      <c r="A31" s="2" t="s">
        <v>95</v>
      </c>
      <c r="B31" s="2"/>
      <c r="C31" s="2"/>
      <c r="D31" s="37"/>
    </row>
    <row r="32" spans="1:4" ht="15.75">
      <c r="A32" s="2" t="s">
        <v>54</v>
      </c>
      <c r="B32" s="2"/>
      <c r="C32" s="2" t="s">
        <v>67</v>
      </c>
      <c r="D32" s="53" t="s">
        <v>172</v>
      </c>
    </row>
    <row r="33" spans="1:4" ht="15.75">
      <c r="A33" s="44"/>
      <c r="C33" s="2" t="s">
        <v>68</v>
      </c>
      <c r="D33" s="54"/>
    </row>
    <row r="34" spans="1:4" ht="15.75">
      <c r="A34" s="2" t="s">
        <v>86</v>
      </c>
      <c r="B34" s="2"/>
      <c r="C34" s="2"/>
      <c r="D34" s="37"/>
    </row>
    <row r="35" spans="1:4" ht="15.75">
      <c r="A35" s="2" t="s">
        <v>55</v>
      </c>
      <c r="B35" s="2"/>
      <c r="C35" s="2" t="s">
        <v>69</v>
      </c>
      <c r="D35" s="55">
        <v>200153801</v>
      </c>
    </row>
    <row r="36" spans="1:4" ht="15.75">
      <c r="A36" s="44"/>
      <c r="C36" s="2" t="s">
        <v>70</v>
      </c>
      <c r="D36" s="56"/>
    </row>
    <row r="37" spans="1:4" ht="15.75">
      <c r="A37" s="2" t="s">
        <v>56</v>
      </c>
      <c r="B37" s="2"/>
      <c r="C37" s="2"/>
      <c r="D37" s="37"/>
    </row>
    <row r="38" spans="1:4" ht="15.75">
      <c r="A38" s="2" t="s">
        <v>57</v>
      </c>
      <c r="B38" s="2"/>
      <c r="C38" s="2" t="s">
        <v>71</v>
      </c>
      <c r="D38" s="55">
        <v>1730401</v>
      </c>
    </row>
    <row r="39" spans="1:4" ht="15.75">
      <c r="A39" s="44"/>
      <c r="C39" s="2" t="s">
        <v>72</v>
      </c>
      <c r="D39" s="56"/>
    </row>
    <row r="40" ht="12.75">
      <c r="A40" s="3"/>
    </row>
    <row r="41" spans="1:3" ht="15.75">
      <c r="A41" s="2" t="s">
        <v>58</v>
      </c>
      <c r="B41" s="52"/>
      <c r="C41" s="52"/>
    </row>
    <row r="42" spans="1:4" ht="15.75">
      <c r="A42" s="2" t="s">
        <v>59</v>
      </c>
      <c r="B42" s="52" t="s">
        <v>73</v>
      </c>
      <c r="C42" s="52"/>
      <c r="D42" s="57"/>
    </row>
    <row r="43" spans="1:4" ht="15.75">
      <c r="A43" s="49" t="s">
        <v>189</v>
      </c>
      <c r="B43" s="31"/>
      <c r="C43" s="31" t="s">
        <v>74</v>
      </c>
      <c r="D43" s="58"/>
    </row>
    <row r="44" ht="12.75">
      <c r="C44" s="15"/>
    </row>
    <row r="45" spans="1:3" ht="15.75">
      <c r="A45" s="2" t="s">
        <v>60</v>
      </c>
      <c r="B45" s="52"/>
      <c r="C45" s="52"/>
    </row>
    <row r="46" spans="1:4" ht="15.75">
      <c r="A46" s="2" t="s">
        <v>61</v>
      </c>
      <c r="B46" s="52" t="s">
        <v>91</v>
      </c>
      <c r="C46" s="52"/>
      <c r="D46" s="57"/>
    </row>
    <row r="47" spans="2:4" ht="15.75">
      <c r="B47" s="31"/>
      <c r="C47" s="31" t="s">
        <v>75</v>
      </c>
      <c r="D47" s="58"/>
    </row>
    <row r="48" ht="12.75">
      <c r="C48" s="15"/>
    </row>
    <row r="49" spans="1:3" ht="15.75">
      <c r="A49" s="2" t="s">
        <v>87</v>
      </c>
      <c r="B49" s="52"/>
      <c r="C49" s="52"/>
    </row>
    <row r="50" spans="1:4" ht="15.75">
      <c r="A50" s="2" t="s">
        <v>85</v>
      </c>
      <c r="B50" s="52" t="s">
        <v>92</v>
      </c>
      <c r="C50" s="52"/>
      <c r="D50" s="57"/>
    </row>
    <row r="51" spans="2:4" ht="15.75">
      <c r="B51" s="31"/>
      <c r="C51" s="31" t="s">
        <v>76</v>
      </c>
      <c r="D51" s="58"/>
    </row>
  </sheetData>
  <sheetProtection/>
  <mergeCells count="28">
    <mergeCell ref="B1:D1"/>
    <mergeCell ref="B2:D2"/>
    <mergeCell ref="B3:D3"/>
    <mergeCell ref="B4:D4"/>
    <mergeCell ref="A12:D12"/>
    <mergeCell ref="A13:D13"/>
    <mergeCell ref="B5:D5"/>
    <mergeCell ref="B6:D6"/>
    <mergeCell ref="B7:D7"/>
    <mergeCell ref="B8:D8"/>
    <mergeCell ref="A10:D10"/>
    <mergeCell ref="A11:D11"/>
    <mergeCell ref="B45:C45"/>
    <mergeCell ref="B41:C41"/>
    <mergeCell ref="D20:D21"/>
    <mergeCell ref="D23:D24"/>
    <mergeCell ref="D26:D27"/>
    <mergeCell ref="D29:D30"/>
    <mergeCell ref="B49:C49"/>
    <mergeCell ref="B50:C50"/>
    <mergeCell ref="B46:C46"/>
    <mergeCell ref="B42:C42"/>
    <mergeCell ref="D32:D33"/>
    <mergeCell ref="D35:D36"/>
    <mergeCell ref="D38:D39"/>
    <mergeCell ref="D42:D43"/>
    <mergeCell ref="D46:D47"/>
    <mergeCell ref="D50:D51"/>
  </mergeCells>
  <printOptions/>
  <pageMargins left="0.75" right="0.26" top="0.49" bottom="0.4" header="0.5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48.7109375" style="3" customWidth="1"/>
    <col min="2" max="2" width="7.8515625" style="25" customWidth="1"/>
    <col min="3" max="4" width="19.57421875" style="3" customWidth="1"/>
    <col min="5" max="5" width="9.140625" style="3" customWidth="1"/>
    <col min="6" max="6" width="19.8515625" style="3" customWidth="1"/>
    <col min="7" max="16384" width="9.140625" style="3" customWidth="1"/>
  </cols>
  <sheetData>
    <row r="1" spans="1:4" ht="59.25" customHeight="1">
      <c r="A1" s="18" t="s">
        <v>106</v>
      </c>
      <c r="B1" s="19" t="s">
        <v>107</v>
      </c>
      <c r="C1" s="19" t="s">
        <v>97</v>
      </c>
      <c r="D1" s="19" t="s">
        <v>192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4" ht="12.75">
      <c r="A3" s="23" t="s">
        <v>77</v>
      </c>
      <c r="B3" s="27"/>
      <c r="C3" s="6"/>
      <c r="D3" s="6"/>
    </row>
    <row r="4" spans="1:4" ht="21">
      <c r="A4" s="20" t="s">
        <v>108</v>
      </c>
      <c r="B4" s="27"/>
      <c r="C4" s="6"/>
      <c r="D4" s="6"/>
    </row>
    <row r="5" spans="1:4" ht="25.5" customHeight="1">
      <c r="A5" s="7" t="s">
        <v>153</v>
      </c>
      <c r="B5" s="27"/>
      <c r="C5" s="6"/>
      <c r="D5" s="6"/>
    </row>
    <row r="6" spans="1:6" ht="25.5" customHeight="1">
      <c r="A6" s="22" t="s">
        <v>154</v>
      </c>
      <c r="B6" s="38" t="s">
        <v>173</v>
      </c>
      <c r="C6" s="40">
        <v>4161131.9</v>
      </c>
      <c r="D6" s="40">
        <v>4554317.8</v>
      </c>
      <c r="F6" s="51"/>
    </row>
    <row r="7" spans="1:4" ht="25.5" customHeight="1">
      <c r="A7" s="22" t="s">
        <v>155</v>
      </c>
      <c r="B7" s="38" t="s">
        <v>174</v>
      </c>
      <c r="C7" s="40">
        <v>1086536</v>
      </c>
      <c r="D7" s="40">
        <v>1426308.5</v>
      </c>
    </row>
    <row r="8" spans="1:4" ht="25.5" customHeight="1">
      <c r="A8" s="22" t="s">
        <v>156</v>
      </c>
      <c r="B8" s="38" t="s">
        <v>175</v>
      </c>
      <c r="C8" s="40">
        <f>SUM(C6-C7)</f>
        <v>3074595.9</v>
      </c>
      <c r="D8" s="40">
        <f>SUM(D6-D7)</f>
        <v>3128009.3</v>
      </c>
    </row>
    <row r="9" spans="1:4" ht="25.5" customHeight="1">
      <c r="A9" s="21" t="s">
        <v>157</v>
      </c>
      <c r="B9" s="39"/>
      <c r="C9" s="40"/>
      <c r="D9" s="40"/>
    </row>
    <row r="10" spans="1:4" ht="25.5" customHeight="1">
      <c r="A10" s="22" t="s">
        <v>158</v>
      </c>
      <c r="B10" s="38" t="s">
        <v>176</v>
      </c>
      <c r="C10" s="40"/>
      <c r="D10" s="40"/>
    </row>
    <row r="11" spans="1:4" ht="25.5" customHeight="1">
      <c r="A11" s="22" t="s">
        <v>159</v>
      </c>
      <c r="B11" s="38" t="s">
        <v>177</v>
      </c>
      <c r="C11" s="40"/>
      <c r="D11" s="40"/>
    </row>
    <row r="12" spans="1:4" ht="25.5" customHeight="1">
      <c r="A12" s="22" t="s">
        <v>160</v>
      </c>
      <c r="B12" s="38" t="s">
        <v>178</v>
      </c>
      <c r="C12" s="40"/>
      <c r="D12" s="40"/>
    </row>
    <row r="13" spans="1:4" ht="45">
      <c r="A13" s="22" t="s">
        <v>161</v>
      </c>
      <c r="B13" s="38" t="s">
        <v>179</v>
      </c>
      <c r="C13" s="40">
        <f>SUM(C14:C18)</f>
        <v>5081.4</v>
      </c>
      <c r="D13" s="40">
        <f>SUM(D14:D18)</f>
        <v>6648.6</v>
      </c>
    </row>
    <row r="14" spans="1:4" ht="25.5" customHeight="1">
      <c r="A14" s="22" t="s">
        <v>162</v>
      </c>
      <c r="B14" s="38" t="s">
        <v>180</v>
      </c>
      <c r="C14" s="40">
        <v>5081.4</v>
      </c>
      <c r="D14" s="40">
        <v>6648.6</v>
      </c>
    </row>
    <row r="15" spans="1:4" ht="25.5" customHeight="1">
      <c r="A15" s="22" t="s">
        <v>163</v>
      </c>
      <c r="B15" s="38" t="s">
        <v>181</v>
      </c>
      <c r="C15" s="40"/>
      <c r="D15" s="40"/>
    </row>
    <row r="16" spans="1:4" ht="25.5" customHeight="1">
      <c r="A16" s="22" t="s">
        <v>164</v>
      </c>
      <c r="B16" s="38" t="s">
        <v>182</v>
      </c>
      <c r="C16" s="40"/>
      <c r="D16" s="40"/>
    </row>
    <row r="17" spans="1:4" ht="25.5" customHeight="1">
      <c r="A17" s="22" t="s">
        <v>99</v>
      </c>
      <c r="B17" s="38" t="s">
        <v>183</v>
      </c>
      <c r="C17" s="40"/>
      <c r="D17" s="40"/>
    </row>
    <row r="18" spans="1:4" ht="25.5" customHeight="1">
      <c r="A18" s="22" t="s">
        <v>100</v>
      </c>
      <c r="B18" s="38" t="s">
        <v>184</v>
      </c>
      <c r="C18" s="40"/>
      <c r="D18" s="40"/>
    </row>
    <row r="19" spans="1:4" ht="25.5" customHeight="1">
      <c r="A19" s="22" t="s">
        <v>101</v>
      </c>
      <c r="B19" s="38" t="s">
        <v>185</v>
      </c>
      <c r="C19" s="40"/>
      <c r="D19" s="40"/>
    </row>
    <row r="20" spans="1:4" ht="25.5" customHeight="1">
      <c r="A20" s="22" t="s">
        <v>102</v>
      </c>
      <c r="B20" s="33">
        <v>100</v>
      </c>
      <c r="C20" s="40"/>
      <c r="D20" s="40"/>
    </row>
    <row r="21" spans="1:4" ht="25.5" customHeight="1">
      <c r="A21" s="22" t="s">
        <v>165</v>
      </c>
      <c r="B21" s="33">
        <v>110</v>
      </c>
      <c r="C21" s="40"/>
      <c r="D21" s="40"/>
    </row>
    <row r="22" spans="1:4" ht="25.5" customHeight="1">
      <c r="A22" s="22" t="s">
        <v>98</v>
      </c>
      <c r="B22" s="33">
        <v>120</v>
      </c>
      <c r="C22" s="40"/>
      <c r="D22" s="40"/>
    </row>
    <row r="23" spans="1:4" ht="31.5">
      <c r="A23" s="21" t="s">
        <v>103</v>
      </c>
      <c r="B23" s="33">
        <v>130</v>
      </c>
      <c r="C23" s="42">
        <f>SUM(C8+C12+C13+C19+C20+C21+C22)</f>
        <v>3079677.3</v>
      </c>
      <c r="D23" s="42">
        <f>SUM(D8+D12+D13+D19+D20+D21+D22)</f>
        <v>3134657.9</v>
      </c>
    </row>
    <row r="24" spans="1:4" ht="21">
      <c r="A24" s="24" t="s">
        <v>104</v>
      </c>
      <c r="B24" s="34"/>
      <c r="C24" s="40"/>
      <c r="D24" s="40"/>
    </row>
    <row r="25" spans="1:4" ht="25.5" customHeight="1">
      <c r="A25" s="22" t="s">
        <v>166</v>
      </c>
      <c r="B25" s="33">
        <v>140</v>
      </c>
      <c r="C25" s="40">
        <f>C26+C27+'Sheet1 (3)'!C3+'Sheet1 (3)'!C4</f>
        <v>6459358.8</v>
      </c>
      <c r="D25" s="40">
        <f>D26+D27+'Sheet1 (3)'!D3+'Sheet1 (3)'!D4</f>
        <v>6819739.199999999</v>
      </c>
    </row>
    <row r="26" spans="1:4" ht="25.5" customHeight="1">
      <c r="A26" s="22" t="s">
        <v>105</v>
      </c>
      <c r="B26" s="33">
        <v>150</v>
      </c>
      <c r="C26" s="40">
        <v>160351.3</v>
      </c>
      <c r="D26" s="40">
        <v>242421.6</v>
      </c>
    </row>
    <row r="27" spans="1:4" ht="25.5" customHeight="1">
      <c r="A27" s="22" t="s">
        <v>167</v>
      </c>
      <c r="B27" s="33">
        <v>160</v>
      </c>
      <c r="C27" s="40"/>
      <c r="D27" s="41"/>
    </row>
  </sheetData>
  <sheetProtection/>
  <printOptions/>
  <pageMargins left="0.17" right="0.26" top="0.65" bottom="0.5" header="0.6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D18" sqref="D18"/>
    </sheetView>
  </sheetViews>
  <sheetFormatPr defaultColWidth="9.140625" defaultRowHeight="12.75"/>
  <cols>
    <col min="1" max="1" width="48.7109375" style="3" customWidth="1"/>
    <col min="2" max="2" width="7.8515625" style="25" customWidth="1"/>
    <col min="3" max="4" width="19.57421875" style="3" customWidth="1"/>
    <col min="5" max="16384" width="9.140625" style="3" customWidth="1"/>
  </cols>
  <sheetData>
    <row r="1" spans="1:4" ht="59.25" customHeight="1">
      <c r="A1" s="18" t="s">
        <v>106</v>
      </c>
      <c r="B1" s="19" t="s">
        <v>107</v>
      </c>
      <c r="C1" s="19" t="s">
        <v>97</v>
      </c>
      <c r="D1" s="19" t="s">
        <v>192</v>
      </c>
    </row>
    <row r="2" spans="1:4" ht="15.75">
      <c r="A2" s="4">
        <v>1</v>
      </c>
      <c r="B2" s="12">
        <v>2</v>
      </c>
      <c r="C2" s="8">
        <v>3</v>
      </c>
      <c r="D2" s="9">
        <v>4</v>
      </c>
    </row>
    <row r="3" spans="1:4" ht="25.5" customHeight="1">
      <c r="A3" s="22" t="s">
        <v>168</v>
      </c>
      <c r="B3" s="33">
        <v>170</v>
      </c>
      <c r="C3" s="40"/>
      <c r="D3" s="40"/>
    </row>
    <row r="4" spans="1:4" ht="25.5" customHeight="1">
      <c r="A4" s="22" t="s">
        <v>169</v>
      </c>
      <c r="B4" s="33">
        <v>180</v>
      </c>
      <c r="C4" s="40">
        <v>6299007.5</v>
      </c>
      <c r="D4" s="40">
        <v>6577317.6</v>
      </c>
    </row>
    <row r="5" spans="1:6" ht="25.5" customHeight="1">
      <c r="A5" s="22" t="s">
        <v>170</v>
      </c>
      <c r="B5" s="33">
        <v>190</v>
      </c>
      <c r="C5" s="40">
        <v>5921.9</v>
      </c>
      <c r="D5" s="40">
        <v>23178.7</v>
      </c>
      <c r="F5" s="51"/>
    </row>
    <row r="6" spans="1:4" ht="25.5" customHeight="1">
      <c r="A6" s="22" t="s">
        <v>171</v>
      </c>
      <c r="B6" s="33">
        <v>200</v>
      </c>
      <c r="C6" s="40"/>
      <c r="D6" s="40"/>
    </row>
    <row r="7" spans="1:6" ht="50.25" customHeight="1">
      <c r="A7" s="22" t="s">
        <v>196</v>
      </c>
      <c r="B7" s="33">
        <v>210</v>
      </c>
      <c r="C7" s="40">
        <f>SUM(C9+C11+C12+C13+C14+C15+C16+C17+C18)</f>
        <v>684973.8</v>
      </c>
      <c r="D7" s="40">
        <f>SUM(D9+D11+D12+D13+D14+D15+D16+D17+D18)</f>
        <v>1276556.4999999998</v>
      </c>
      <c r="F7" s="47"/>
    </row>
    <row r="8" spans="1:4" ht="25.5" customHeight="1">
      <c r="A8" s="22" t="s">
        <v>0</v>
      </c>
      <c r="B8" s="33">
        <v>211</v>
      </c>
      <c r="C8" s="40"/>
      <c r="D8" s="40"/>
    </row>
    <row r="9" spans="1:4" ht="33.75">
      <c r="A9" s="22" t="s">
        <v>109</v>
      </c>
      <c r="B9" s="33">
        <v>220</v>
      </c>
      <c r="C9" s="40">
        <v>642457.1</v>
      </c>
      <c r="D9" s="40">
        <v>1069033.9</v>
      </c>
    </row>
    <row r="10" spans="1:4" ht="25.5" customHeight="1">
      <c r="A10" s="22" t="s">
        <v>1</v>
      </c>
      <c r="B10" s="33">
        <v>230</v>
      </c>
      <c r="C10" s="40"/>
      <c r="D10" s="40"/>
    </row>
    <row r="11" spans="1:4" ht="25.5" customHeight="1">
      <c r="A11" s="22" t="s">
        <v>2</v>
      </c>
      <c r="B11" s="33">
        <v>240</v>
      </c>
      <c r="C11" s="40"/>
      <c r="D11" s="40"/>
    </row>
    <row r="12" spans="1:4" ht="25.5" customHeight="1">
      <c r="A12" s="22" t="s">
        <v>3</v>
      </c>
      <c r="B12" s="33">
        <v>250</v>
      </c>
      <c r="C12" s="40"/>
      <c r="D12" s="40"/>
    </row>
    <row r="13" spans="1:4" ht="33.75">
      <c r="A13" s="22" t="s">
        <v>110</v>
      </c>
      <c r="B13" s="33">
        <v>260</v>
      </c>
      <c r="C13" s="40"/>
      <c r="D13" s="40">
        <v>2473.3</v>
      </c>
    </row>
    <row r="14" spans="1:4" ht="25.5" customHeight="1">
      <c r="A14" s="22" t="s">
        <v>4</v>
      </c>
      <c r="B14" s="33">
        <v>270</v>
      </c>
      <c r="C14" s="40"/>
      <c r="D14" s="40"/>
    </row>
    <row r="15" spans="1:4" ht="45">
      <c r="A15" s="22" t="s">
        <v>16</v>
      </c>
      <c r="B15" s="33">
        <v>280</v>
      </c>
      <c r="C15" s="40"/>
      <c r="D15" s="40"/>
    </row>
    <row r="16" spans="1:4" ht="25.5" customHeight="1">
      <c r="A16" s="22" t="s">
        <v>5</v>
      </c>
      <c r="B16" s="33">
        <v>290</v>
      </c>
      <c r="C16" s="40"/>
      <c r="D16" s="40"/>
    </row>
    <row r="17" spans="1:4" ht="25.5" customHeight="1">
      <c r="A17" s="50" t="s">
        <v>6</v>
      </c>
      <c r="B17" s="33">
        <v>300</v>
      </c>
      <c r="C17" s="40">
        <v>2734.8</v>
      </c>
      <c r="D17" s="40">
        <v>7670.9</v>
      </c>
    </row>
    <row r="18" spans="1:4" ht="25.5" customHeight="1">
      <c r="A18" s="22" t="s">
        <v>7</v>
      </c>
      <c r="B18" s="33">
        <v>310</v>
      </c>
      <c r="C18" s="40">
        <v>39781.9</v>
      </c>
      <c r="D18" s="40">
        <v>197378.4</v>
      </c>
    </row>
    <row r="19" spans="1:4" ht="25.5" customHeight="1">
      <c r="A19" s="22" t="s">
        <v>8</v>
      </c>
      <c r="B19" s="33">
        <v>320</v>
      </c>
      <c r="C19" s="40">
        <f>SUM(C20:C23)</f>
        <v>522169.5</v>
      </c>
      <c r="D19" s="40">
        <f>SUM(D20:D23)</f>
        <v>491023.7</v>
      </c>
    </row>
    <row r="20" spans="1:4" ht="25.5" customHeight="1">
      <c r="A20" s="22" t="s">
        <v>9</v>
      </c>
      <c r="B20" s="33">
        <v>330</v>
      </c>
      <c r="C20" s="40">
        <v>188.6</v>
      </c>
      <c r="D20" s="40">
        <v>196.8</v>
      </c>
    </row>
    <row r="21" spans="1:4" ht="25.5" customHeight="1">
      <c r="A21" s="22" t="s">
        <v>10</v>
      </c>
      <c r="B21" s="33">
        <v>340</v>
      </c>
      <c r="C21" s="40">
        <v>255601.9</v>
      </c>
      <c r="D21" s="40">
        <v>208037.7</v>
      </c>
    </row>
    <row r="22" spans="1:4" ht="25.5" customHeight="1">
      <c r="A22" s="22" t="s">
        <v>11</v>
      </c>
      <c r="B22" s="33">
        <v>350</v>
      </c>
      <c r="C22" s="40"/>
      <c r="D22" s="40"/>
    </row>
    <row r="23" spans="1:4" ht="25.5" customHeight="1">
      <c r="A23" s="22" t="s">
        <v>12</v>
      </c>
      <c r="B23" s="33">
        <v>360</v>
      </c>
      <c r="C23" s="40">
        <v>266379</v>
      </c>
      <c r="D23" s="40">
        <v>282789.2</v>
      </c>
    </row>
    <row r="24" spans="1:4" ht="25.5" customHeight="1">
      <c r="A24" s="22" t="s">
        <v>13</v>
      </c>
      <c r="B24" s="33">
        <v>370</v>
      </c>
      <c r="C24" s="40"/>
      <c r="D24" s="40"/>
    </row>
    <row r="25" spans="1:4" ht="25.5" customHeight="1">
      <c r="A25" s="22" t="s">
        <v>14</v>
      </c>
      <c r="B25" s="33">
        <v>380</v>
      </c>
      <c r="C25" s="40"/>
      <c r="D25" s="40"/>
    </row>
    <row r="26" spans="1:4" ht="36">
      <c r="A26" s="21" t="s">
        <v>111</v>
      </c>
      <c r="B26" s="33">
        <v>390</v>
      </c>
      <c r="C26" s="42">
        <f>SUM('Sheet1 (2)'!C25+'Sheet1 (3)'!C5+'Sheet1 (3)'!C6+'Sheet1 (3)'!C7+'Sheet1 (3)'!C19++'Sheet1 (3)'!C24+'Sheet1 (3)'!C25)+C10</f>
        <v>7672424</v>
      </c>
      <c r="D26" s="42">
        <f>SUM('Sheet1 (2)'!D25+'Sheet1 (3)'!D5+'Sheet1 (3)'!D6+'Sheet1 (3)'!D7+'Sheet1 (3)'!D19++'Sheet1 (3)'!D24+'Sheet1 (3)'!D25)+D10</f>
        <v>8610498.1</v>
      </c>
    </row>
    <row r="27" spans="1:4" ht="24">
      <c r="A27" s="28" t="s">
        <v>15</v>
      </c>
      <c r="B27" s="33">
        <v>400</v>
      </c>
      <c r="C27" s="42">
        <f>SUM('Sheet1 (2)'!C23+'Sheet1 (3)'!C26)</f>
        <v>10752101.3</v>
      </c>
      <c r="D27" s="42">
        <f>SUM('Sheet1 (2)'!D23+'Sheet1 (3)'!D26)</f>
        <v>11745156</v>
      </c>
    </row>
  </sheetData>
  <sheetProtection/>
  <printOptions/>
  <pageMargins left="0.65" right="0.2" top="0.52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8.7109375" style="3" customWidth="1"/>
    <col min="2" max="2" width="7.8515625" style="3" customWidth="1"/>
    <col min="3" max="4" width="19.57421875" style="3" customWidth="1"/>
    <col min="5" max="16384" width="9.140625" style="3" customWidth="1"/>
  </cols>
  <sheetData>
    <row r="1" spans="1:4" ht="59.25" customHeight="1">
      <c r="A1" s="18" t="s">
        <v>106</v>
      </c>
      <c r="B1" s="19" t="s">
        <v>107</v>
      </c>
      <c r="C1" s="19" t="s">
        <v>97</v>
      </c>
      <c r="D1" s="19" t="s">
        <v>193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4" ht="16.5">
      <c r="A3" s="32" t="s">
        <v>79</v>
      </c>
      <c r="B3" s="6"/>
      <c r="C3" s="6"/>
      <c r="D3" s="6"/>
    </row>
    <row r="4" spans="1:4" ht="31.5">
      <c r="A4" s="35" t="s">
        <v>124</v>
      </c>
      <c r="B4" s="34"/>
      <c r="C4" s="6"/>
      <c r="D4" s="6"/>
    </row>
    <row r="5" spans="1:4" ht="24" customHeight="1">
      <c r="A5" s="22" t="s">
        <v>125</v>
      </c>
      <c r="B5" s="33">
        <v>410</v>
      </c>
      <c r="C5" s="40">
        <v>3253740</v>
      </c>
      <c r="D5" s="40">
        <v>3843000</v>
      </c>
    </row>
    <row r="6" spans="1:4" ht="24" customHeight="1">
      <c r="A6" s="22" t="s">
        <v>126</v>
      </c>
      <c r="B6" s="33">
        <v>420</v>
      </c>
      <c r="C6" s="40"/>
      <c r="D6" s="40"/>
    </row>
    <row r="7" spans="1:4" ht="24" customHeight="1">
      <c r="A7" s="22" t="s">
        <v>127</v>
      </c>
      <c r="B7" s="33">
        <v>430</v>
      </c>
      <c r="C7" s="40">
        <v>496391.1</v>
      </c>
      <c r="D7" s="40">
        <v>538090.7</v>
      </c>
    </row>
    <row r="8" spans="1:4" ht="24" customHeight="1">
      <c r="A8" s="22" t="s">
        <v>128</v>
      </c>
      <c r="B8" s="33">
        <v>440</v>
      </c>
      <c r="C8" s="40"/>
      <c r="D8" s="40"/>
    </row>
    <row r="9" spans="1:4" ht="24" customHeight="1">
      <c r="A9" s="22" t="s">
        <v>17</v>
      </c>
      <c r="B9" s="33">
        <v>450</v>
      </c>
      <c r="C9" s="40">
        <v>830680.3</v>
      </c>
      <c r="D9" s="40">
        <v>961219.3</v>
      </c>
    </row>
    <row r="10" spans="1:4" ht="24" customHeight="1">
      <c r="A10" s="22" t="s">
        <v>129</v>
      </c>
      <c r="B10" s="33">
        <v>460</v>
      </c>
      <c r="C10" s="40"/>
      <c r="D10" s="40"/>
    </row>
    <row r="11" spans="1:4" ht="24" customHeight="1">
      <c r="A11" s="22" t="s">
        <v>130</v>
      </c>
      <c r="B11" s="33">
        <v>470</v>
      </c>
      <c r="C11" s="40"/>
      <c r="D11" s="40"/>
    </row>
    <row r="12" spans="1:4" ht="31.5">
      <c r="A12" s="21" t="s">
        <v>131</v>
      </c>
      <c r="B12" s="33">
        <v>480</v>
      </c>
      <c r="C12" s="42">
        <f>SUM(C5:C11)</f>
        <v>4580811.4</v>
      </c>
      <c r="D12" s="42">
        <f>SUM(D5:D11)</f>
        <v>5342310</v>
      </c>
    </row>
    <row r="13" spans="1:4" ht="31.5">
      <c r="A13" s="35" t="s">
        <v>132</v>
      </c>
      <c r="B13" s="34"/>
      <c r="C13" s="40"/>
      <c r="D13" s="40"/>
    </row>
    <row r="14" spans="1:4" ht="45">
      <c r="A14" s="22" t="s">
        <v>194</v>
      </c>
      <c r="B14" s="33">
        <v>490</v>
      </c>
      <c r="C14" s="40">
        <f>SUM(C16+C18+C19+C20+C21+C22+C23+C24+C25+C25)</f>
        <v>0</v>
      </c>
      <c r="D14" s="40"/>
    </row>
    <row r="15" spans="1:4" ht="45">
      <c r="A15" s="22" t="s">
        <v>18</v>
      </c>
      <c r="B15" s="33">
        <v>491</v>
      </c>
      <c r="C15" s="40">
        <f>SUM(C16+C18+C20+C22+C25)</f>
        <v>0</v>
      </c>
      <c r="D15" s="40"/>
    </row>
    <row r="16" spans="1:4" ht="33.75">
      <c r="A16" s="22" t="s">
        <v>19</v>
      </c>
      <c r="B16" s="33">
        <v>500</v>
      </c>
      <c r="C16" s="40"/>
      <c r="D16" s="40"/>
    </row>
    <row r="17" spans="1:4" ht="23.25" customHeight="1">
      <c r="A17" s="22" t="s">
        <v>20</v>
      </c>
      <c r="B17" s="33">
        <v>510</v>
      </c>
      <c r="C17" s="40"/>
      <c r="D17" s="40"/>
    </row>
    <row r="18" spans="1:4" ht="45">
      <c r="A18" s="22" t="s">
        <v>133</v>
      </c>
      <c r="B18" s="33">
        <v>520</v>
      </c>
      <c r="C18" s="40"/>
      <c r="D18" s="40"/>
    </row>
    <row r="19" spans="1:4" ht="24" customHeight="1">
      <c r="A19" s="22" t="s">
        <v>80</v>
      </c>
      <c r="B19" s="33">
        <v>530</v>
      </c>
      <c r="C19" s="40"/>
      <c r="D19" s="40"/>
    </row>
    <row r="20" spans="1:4" ht="33.75">
      <c r="A20" s="22" t="s">
        <v>122</v>
      </c>
      <c r="B20" s="33">
        <v>540</v>
      </c>
      <c r="C20" s="40"/>
      <c r="D20" s="40"/>
    </row>
    <row r="21" spans="1:4" ht="25.5" customHeight="1">
      <c r="A21" s="22" t="s">
        <v>134</v>
      </c>
      <c r="B21" s="33">
        <v>550</v>
      </c>
      <c r="C21" s="40"/>
      <c r="D21" s="40"/>
    </row>
    <row r="22" spans="1:4" ht="23.25" customHeight="1">
      <c r="A22" s="22" t="s">
        <v>123</v>
      </c>
      <c r="B22" s="33">
        <v>560</v>
      </c>
      <c r="C22" s="40"/>
      <c r="D22" s="40"/>
    </row>
    <row r="23" spans="1:4" ht="23.25" customHeight="1">
      <c r="A23" s="22" t="s">
        <v>135</v>
      </c>
      <c r="B23" s="33">
        <v>570</v>
      </c>
      <c r="C23" s="40"/>
      <c r="D23" s="40"/>
    </row>
    <row r="24" spans="1:4" ht="23.25" customHeight="1">
      <c r="A24" s="22" t="s">
        <v>136</v>
      </c>
      <c r="B24" s="33">
        <v>580</v>
      </c>
      <c r="C24" s="40"/>
      <c r="D24" s="40"/>
    </row>
    <row r="25" spans="1:4" ht="25.5" customHeight="1">
      <c r="A25" s="22" t="s">
        <v>137</v>
      </c>
      <c r="B25" s="33">
        <v>590</v>
      </c>
      <c r="C25" s="40"/>
      <c r="D25" s="40"/>
    </row>
    <row r="26" spans="1:4" ht="45">
      <c r="A26" s="22" t="s">
        <v>195</v>
      </c>
      <c r="B26" s="33">
        <v>600</v>
      </c>
      <c r="C26" s="40">
        <f>SUM('Sheet1 (5)'!C5+'Sheet1 (5)'!C6+'Sheet1 (5)'!C7+'Sheet1 (5)'!C8+'Sheet1 (5)'!C9+'Sheet1 (5)'!C10+'Sheet1 (5)'!C11+'Sheet1 (5)'!C12+'Sheet1 (5)'!C13+'Sheet1 (5)'!C14+'Sheet1 (5)'!C15+'Sheet1 (5)'!C16+'Sheet1 (5)'!C17+'Sheet1 (5)'!C18+'Sheet1 (5)'!C19+'Sheet1 (5)'!C20)</f>
        <v>6171289.9</v>
      </c>
      <c r="D26" s="40">
        <f>SUM('Sheet1 (5)'!D5+'Sheet1 (5)'!D6+'Sheet1 (5)'!D7+'Sheet1 (5)'!D8+'Sheet1 (5)'!D9+'Sheet1 (5)'!D10+'Sheet1 (5)'!D11+'Sheet1 (5)'!D12+'Sheet1 (5)'!D13+'Sheet1 (5)'!D14+'Sheet1 (5)'!D15+'Sheet1 (5)'!D16+'Sheet1 (5)'!D17+'Sheet1 (5)'!D18+'Sheet1 (5)'!D19+'Sheet1 (5)'!D20)</f>
        <v>6402846.000000002</v>
      </c>
    </row>
  </sheetData>
  <sheetProtection/>
  <printOptions/>
  <pageMargins left="0.17" right="0.19" top="0.52" bottom="0.17" header="0.5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="115" zoomScaleNormal="115" zoomScalePageLayoutView="0" workbookViewId="0" topLeftCell="A7">
      <selection activeCell="D15" sqref="D15"/>
    </sheetView>
  </sheetViews>
  <sheetFormatPr defaultColWidth="9.140625" defaultRowHeight="12.75"/>
  <cols>
    <col min="1" max="1" width="48.7109375" style="3" customWidth="1"/>
    <col min="2" max="2" width="7.8515625" style="3" customWidth="1"/>
    <col min="3" max="4" width="19.57421875" style="3" customWidth="1"/>
    <col min="5" max="5" width="9.140625" style="3" customWidth="1"/>
    <col min="6" max="6" width="10.7109375" style="3" bestFit="1" customWidth="1"/>
    <col min="7" max="16384" width="9.140625" style="3" customWidth="1"/>
  </cols>
  <sheetData>
    <row r="1" spans="1:4" ht="59.25" customHeight="1">
      <c r="A1" s="18" t="s">
        <v>106</v>
      </c>
      <c r="B1" s="19" t="s">
        <v>107</v>
      </c>
      <c r="C1" s="19" t="s">
        <v>97</v>
      </c>
      <c r="D1" s="19" t="s">
        <v>192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6" ht="52.5" customHeight="1">
      <c r="A3" s="10" t="s">
        <v>138</v>
      </c>
      <c r="B3" s="36">
        <v>601</v>
      </c>
      <c r="C3" s="40">
        <f>SUM(C5+C7+C9+C11+C12+C13+C14+C15+C16+C20)</f>
        <v>4923307.8</v>
      </c>
      <c r="D3" s="40">
        <f>SUM(D5+D7+D9+D11+D12+D13+D14+D15+D16+D20)</f>
        <v>5081968.400000001</v>
      </c>
      <c r="F3" s="47"/>
    </row>
    <row r="4" spans="1:4" ht="27" customHeight="1">
      <c r="A4" s="10" t="s">
        <v>81</v>
      </c>
      <c r="B4" s="36">
        <v>602</v>
      </c>
      <c r="C4" s="40"/>
      <c r="D4" s="40"/>
    </row>
    <row r="5" spans="1:6" ht="30" customHeight="1">
      <c r="A5" s="10" t="s">
        <v>139</v>
      </c>
      <c r="B5" s="36">
        <v>610</v>
      </c>
      <c r="C5" s="40">
        <v>4649231.3</v>
      </c>
      <c r="D5" s="40">
        <v>4820765.7</v>
      </c>
      <c r="F5" s="48"/>
    </row>
    <row r="6" spans="1:4" ht="29.25" customHeight="1">
      <c r="A6" s="10" t="s">
        <v>140</v>
      </c>
      <c r="B6" s="36">
        <v>620</v>
      </c>
      <c r="C6" s="40"/>
      <c r="D6" s="40"/>
    </row>
    <row r="7" spans="1:4" ht="37.5" customHeight="1">
      <c r="A7" s="10" t="s">
        <v>82</v>
      </c>
      <c r="B7" s="36">
        <v>630</v>
      </c>
      <c r="C7" s="40"/>
      <c r="D7" s="40"/>
    </row>
    <row r="8" spans="1:4" ht="30" customHeight="1">
      <c r="A8" s="10" t="s">
        <v>23</v>
      </c>
      <c r="B8" s="36">
        <v>640</v>
      </c>
      <c r="C8" s="40"/>
      <c r="D8" s="40"/>
    </row>
    <row r="9" spans="1:4" ht="48">
      <c r="A9" s="10" t="s">
        <v>141</v>
      </c>
      <c r="B9" s="36">
        <v>650</v>
      </c>
      <c r="C9" s="40"/>
      <c r="D9" s="40"/>
    </row>
    <row r="10" spans="1:4" ht="28.5" customHeight="1">
      <c r="A10" s="10" t="s">
        <v>21</v>
      </c>
      <c r="B10" s="36">
        <v>660</v>
      </c>
      <c r="C10" s="40"/>
      <c r="D10" s="40"/>
    </row>
    <row r="11" spans="1:4" ht="26.25" customHeight="1">
      <c r="A11" s="10" t="s">
        <v>142</v>
      </c>
      <c r="B11" s="36">
        <v>670</v>
      </c>
      <c r="C11" s="40">
        <v>34742.9</v>
      </c>
      <c r="D11" s="40">
        <v>36089.9</v>
      </c>
    </row>
    <row r="12" spans="1:4" ht="27" customHeight="1">
      <c r="A12" s="10" t="s">
        <v>143</v>
      </c>
      <c r="B12" s="36">
        <v>680</v>
      </c>
      <c r="C12" s="40">
        <v>70898.2</v>
      </c>
      <c r="D12" s="40">
        <v>74521.9</v>
      </c>
    </row>
    <row r="13" spans="1:4" ht="26.25" customHeight="1">
      <c r="A13" s="10" t="s">
        <v>144</v>
      </c>
      <c r="B13" s="36">
        <v>690</v>
      </c>
      <c r="C13" s="40"/>
      <c r="D13" s="40"/>
    </row>
    <row r="14" spans="1:4" ht="50.25" customHeight="1">
      <c r="A14" s="10" t="s">
        <v>145</v>
      </c>
      <c r="B14" s="36">
        <v>700</v>
      </c>
      <c r="C14" s="40">
        <v>45818.5</v>
      </c>
      <c r="D14" s="40">
        <v>37101</v>
      </c>
    </row>
    <row r="15" spans="1:4" ht="27" customHeight="1">
      <c r="A15" s="10" t="s">
        <v>146</v>
      </c>
      <c r="B15" s="36">
        <v>710</v>
      </c>
      <c r="C15" s="40">
        <v>18920.7</v>
      </c>
      <c r="D15" s="40">
        <v>14810.6</v>
      </c>
    </row>
    <row r="16" spans="1:4" ht="27" customHeight="1">
      <c r="A16" s="10" t="s">
        <v>147</v>
      </c>
      <c r="B16" s="36">
        <v>720</v>
      </c>
      <c r="C16" s="40">
        <v>77777.1</v>
      </c>
      <c r="D16" s="40">
        <v>85142.4</v>
      </c>
    </row>
    <row r="17" spans="1:4" ht="27.75" customHeight="1">
      <c r="A17" s="10" t="s">
        <v>148</v>
      </c>
      <c r="B17" s="36">
        <v>730</v>
      </c>
      <c r="C17" s="40">
        <v>1247982.1</v>
      </c>
      <c r="D17" s="40">
        <v>1320877.6</v>
      </c>
    </row>
    <row r="18" spans="1:4" ht="27" customHeight="1">
      <c r="A18" s="10" t="s">
        <v>149</v>
      </c>
      <c r="B18" s="36">
        <v>740</v>
      </c>
      <c r="C18" s="40"/>
      <c r="D18" s="40"/>
    </row>
    <row r="19" spans="1:4" ht="24">
      <c r="A19" s="10" t="s">
        <v>150</v>
      </c>
      <c r="B19" s="36">
        <v>750</v>
      </c>
      <c r="C19" s="40"/>
      <c r="D19" s="40"/>
    </row>
    <row r="20" spans="1:4" ht="27.75" customHeight="1">
      <c r="A20" s="10" t="s">
        <v>22</v>
      </c>
      <c r="B20" s="36">
        <v>760</v>
      </c>
      <c r="C20" s="40">
        <v>25919.1</v>
      </c>
      <c r="D20" s="40">
        <v>13536.9</v>
      </c>
    </row>
    <row r="21" spans="1:4" ht="33" customHeight="1">
      <c r="A21" s="28" t="s">
        <v>151</v>
      </c>
      <c r="B21" s="36">
        <v>770</v>
      </c>
      <c r="C21" s="42">
        <f>SUM('Sheet1 (4)'!C14+'Sheet1 (4)'!C26)</f>
        <v>6171289.9</v>
      </c>
      <c r="D21" s="42">
        <f>SUM('Sheet1 (4)'!D14+'Sheet1 (4)'!D26)</f>
        <v>6402846.000000002</v>
      </c>
    </row>
    <row r="22" spans="1:4" ht="27" customHeight="1">
      <c r="A22" s="28" t="s">
        <v>152</v>
      </c>
      <c r="B22" s="36">
        <v>780</v>
      </c>
      <c r="C22" s="42">
        <f>SUM('Sheet1 (4)'!C12+'Sheet1 (5)'!C21)</f>
        <v>10752101.3</v>
      </c>
      <c r="D22" s="42">
        <f>SUM('Sheet1 (4)'!D12+'Sheet1 (5)'!D21)</f>
        <v>11745156.000000002</v>
      </c>
    </row>
    <row r="25" spans="3:4" ht="12.75">
      <c r="C25" s="47"/>
      <c r="D25" s="47"/>
    </row>
    <row r="27" spans="3:4" ht="12.75">
      <c r="C27" s="47"/>
      <c r="D27" s="47"/>
    </row>
    <row r="28" ht="12.75">
      <c r="C28" s="47"/>
    </row>
  </sheetData>
  <sheetProtection/>
  <printOptions/>
  <pageMargins left="0.67" right="0.2" top="0.52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7">
      <selection activeCell="D21" sqref="D21"/>
    </sheetView>
  </sheetViews>
  <sheetFormatPr defaultColWidth="9.140625" defaultRowHeight="12.75"/>
  <cols>
    <col min="1" max="1" width="44.00390625" style="3" customWidth="1"/>
    <col min="2" max="2" width="7.57421875" style="3" customWidth="1"/>
    <col min="3" max="3" width="19.8515625" style="3" customWidth="1"/>
    <col min="4" max="4" width="21.8515625" style="3" customWidth="1"/>
    <col min="5" max="16384" width="9.140625" style="3" customWidth="1"/>
  </cols>
  <sheetData>
    <row r="1" spans="1:4" ht="18.75">
      <c r="A1" s="62" t="s">
        <v>112</v>
      </c>
      <c r="B1" s="62"/>
      <c r="C1" s="62"/>
      <c r="D1" s="62"/>
    </row>
    <row r="2" spans="1:4" ht="18.75">
      <c r="A2" s="63" t="s">
        <v>113</v>
      </c>
      <c r="B2" s="63"/>
      <c r="C2" s="63"/>
      <c r="D2" s="63"/>
    </row>
    <row r="3" spans="1:4" ht="19.5">
      <c r="A3" s="59" t="s">
        <v>83</v>
      </c>
      <c r="B3" s="59"/>
      <c r="C3" s="59"/>
      <c r="D3" s="59"/>
    </row>
    <row r="4" spans="1:4" ht="19.5">
      <c r="A4" s="59" t="s">
        <v>84</v>
      </c>
      <c r="B4" s="59"/>
      <c r="C4" s="59"/>
      <c r="D4" s="59"/>
    </row>
    <row r="6" spans="1:4" ht="48.75" customHeight="1">
      <c r="A6" s="29" t="s">
        <v>96</v>
      </c>
      <c r="B6" s="19" t="s">
        <v>114</v>
      </c>
      <c r="C6" s="19" t="s">
        <v>78</v>
      </c>
      <c r="D6" s="19" t="s">
        <v>115</v>
      </c>
    </row>
    <row r="7" spans="1:4" s="25" customFormat="1" ht="15.75">
      <c r="A7" s="11">
        <v>1</v>
      </c>
      <c r="B7" s="12">
        <v>2</v>
      </c>
      <c r="C7" s="26">
        <v>3</v>
      </c>
      <c r="D7" s="26">
        <v>4</v>
      </c>
    </row>
    <row r="8" spans="1:4" ht="33.75">
      <c r="A8" s="22" t="s">
        <v>116</v>
      </c>
      <c r="B8" s="5">
        <v>790</v>
      </c>
      <c r="C8" s="6"/>
      <c r="D8" s="6"/>
    </row>
    <row r="9" spans="1:4" ht="45">
      <c r="A9" s="22" t="s">
        <v>24</v>
      </c>
      <c r="B9" s="5">
        <v>800</v>
      </c>
      <c r="C9" s="46"/>
      <c r="D9" s="46"/>
    </row>
    <row r="10" spans="1:4" ht="22.5">
      <c r="A10" s="22" t="s">
        <v>25</v>
      </c>
      <c r="B10" s="5">
        <v>810</v>
      </c>
      <c r="C10" s="46"/>
      <c r="D10" s="46"/>
    </row>
    <row r="11" spans="1:4" ht="22.5">
      <c r="A11" s="22" t="s">
        <v>26</v>
      </c>
      <c r="B11" s="5">
        <v>820</v>
      </c>
      <c r="C11" s="46"/>
      <c r="D11" s="46"/>
    </row>
    <row r="12" spans="1:4" ht="22.5">
      <c r="A12" s="22" t="s">
        <v>27</v>
      </c>
      <c r="B12" s="5">
        <v>830</v>
      </c>
      <c r="C12" s="46"/>
      <c r="D12" s="46"/>
    </row>
    <row r="13" spans="1:4" ht="22.5">
      <c r="A13" s="22" t="s">
        <v>28</v>
      </c>
      <c r="B13" s="5">
        <v>840</v>
      </c>
      <c r="C13" s="46"/>
      <c r="D13" s="46"/>
    </row>
    <row r="14" spans="1:4" ht="45">
      <c r="A14" s="22" t="s">
        <v>29</v>
      </c>
      <c r="B14" s="5">
        <v>850</v>
      </c>
      <c r="C14" s="46"/>
      <c r="D14" s="46"/>
    </row>
    <row r="15" spans="1:4" ht="22.5">
      <c r="A15" s="22" t="s">
        <v>30</v>
      </c>
      <c r="B15" s="5">
        <v>860</v>
      </c>
      <c r="C15" s="46"/>
      <c r="D15" s="46"/>
    </row>
    <row r="16" spans="1:4" ht="22.5">
      <c r="A16" s="22" t="s">
        <v>31</v>
      </c>
      <c r="B16" s="5">
        <v>870</v>
      </c>
      <c r="C16" s="46"/>
      <c r="D16" s="46"/>
    </row>
    <row r="17" spans="1:4" ht="45">
      <c r="A17" s="22" t="s">
        <v>121</v>
      </c>
      <c r="B17" s="5">
        <v>880</v>
      </c>
      <c r="C17" s="46"/>
      <c r="D17" s="46"/>
    </row>
    <row r="18" spans="1:4" ht="22.5">
      <c r="A18" s="22" t="s">
        <v>32</v>
      </c>
      <c r="B18" s="5">
        <v>890</v>
      </c>
      <c r="C18" s="46"/>
      <c r="D18" s="46"/>
    </row>
    <row r="19" spans="1:4" ht="45">
      <c r="A19" s="22" t="s">
        <v>33</v>
      </c>
      <c r="B19" s="5">
        <v>900</v>
      </c>
      <c r="C19" s="46"/>
      <c r="D19" s="46"/>
    </row>
    <row r="20" spans="1:4" ht="22.5">
      <c r="A20" s="22" t="s">
        <v>34</v>
      </c>
      <c r="B20" s="5">
        <v>910</v>
      </c>
      <c r="C20" s="46"/>
      <c r="D20" s="46"/>
    </row>
    <row r="21" spans="1:4" ht="33.75">
      <c r="A21" s="22" t="s">
        <v>35</v>
      </c>
      <c r="B21" s="5">
        <v>920</v>
      </c>
      <c r="C21" s="40">
        <v>120716.9</v>
      </c>
      <c r="D21" s="40">
        <v>124900.7</v>
      </c>
    </row>
    <row r="23" ht="19.5">
      <c r="A23" s="30" t="s">
        <v>117</v>
      </c>
    </row>
    <row r="24" ht="19.5">
      <c r="A24" s="30" t="s">
        <v>118</v>
      </c>
    </row>
    <row r="25" ht="12.75">
      <c r="A25" s="25"/>
    </row>
    <row r="26" ht="19.5">
      <c r="A26" s="30" t="s">
        <v>119</v>
      </c>
    </row>
    <row r="27" ht="19.5">
      <c r="A27" s="30" t="s">
        <v>120</v>
      </c>
    </row>
  </sheetData>
  <sheetProtection/>
  <mergeCells count="4">
    <mergeCell ref="A1:D1"/>
    <mergeCell ref="A2:D2"/>
    <mergeCell ref="A3:D3"/>
    <mergeCell ref="A4:D4"/>
  </mergeCells>
  <printOptions/>
  <pageMargins left="0.54" right="0.22" top="0.5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2016-01-24T09:40:29Z</cp:lastPrinted>
  <dcterms:created xsi:type="dcterms:W3CDTF">2004-11-26T10:08:21Z</dcterms:created>
  <dcterms:modified xsi:type="dcterms:W3CDTF">2018-05-07T10:52:55Z</dcterms:modified>
  <cp:category/>
  <cp:version/>
  <cp:contentType/>
  <cp:contentStatus/>
</cp:coreProperties>
</file>